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\Box\San Carlos\Review\"/>
    </mc:Choice>
  </mc:AlternateContent>
  <xr:revisionPtr revIDLastSave="0" documentId="13_ncr:1_{20113BB2-F967-4206-8D79-913BA4EEF88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Table S1" sheetId="2" r:id="rId1"/>
    <sheet name="Table S2" sheetId="1" r:id="rId2"/>
    <sheet name="Table S3" sheetId="3" r:id="rId3"/>
    <sheet name="Table S4" sheetId="4" r:id="rId4"/>
    <sheet name="Table S5a" sheetId="5" r:id="rId5"/>
    <sheet name="Table S5b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5" i="3" l="1"/>
  <c r="D14" i="1" l="1"/>
  <c r="L173" i="3" l="1"/>
  <c r="K173" i="3"/>
  <c r="J173" i="3"/>
  <c r="L172" i="3"/>
  <c r="K172" i="3"/>
  <c r="J172" i="3"/>
  <c r="H173" i="3"/>
  <c r="H172" i="3"/>
  <c r="E173" i="3"/>
  <c r="E172" i="3"/>
  <c r="L163" i="3"/>
  <c r="K163" i="3"/>
  <c r="J163" i="3"/>
  <c r="L162" i="3"/>
  <c r="K162" i="3"/>
  <c r="J162" i="3"/>
  <c r="H163" i="3"/>
  <c r="H162" i="3"/>
  <c r="E163" i="3"/>
  <c r="E162" i="3"/>
  <c r="L155" i="3"/>
  <c r="K155" i="3"/>
  <c r="J155" i="3"/>
  <c r="L154" i="3"/>
  <c r="K154" i="3"/>
  <c r="J154" i="3"/>
  <c r="H155" i="3"/>
  <c r="H154" i="3"/>
  <c r="E155" i="3"/>
  <c r="E154" i="3"/>
  <c r="E139" i="3"/>
  <c r="E148" i="3"/>
  <c r="E147" i="3"/>
  <c r="F139" i="3"/>
  <c r="F138" i="3"/>
  <c r="E138" i="3"/>
  <c r="F148" i="3"/>
  <c r="F147" i="3"/>
  <c r="K147" i="3"/>
  <c r="L147" i="3"/>
  <c r="K148" i="3"/>
  <c r="L148" i="3"/>
  <c r="J148" i="3"/>
  <c r="J147" i="3"/>
  <c r="H148" i="3"/>
  <c r="I148" i="3"/>
  <c r="H147" i="3"/>
  <c r="D147" i="3"/>
  <c r="K138" i="3"/>
  <c r="L138" i="3"/>
  <c r="K139" i="3"/>
  <c r="L139" i="3"/>
  <c r="J139" i="3"/>
  <c r="J138" i="3"/>
  <c r="H139" i="3"/>
  <c r="H138" i="3"/>
  <c r="M135" i="3"/>
  <c r="M136" i="3"/>
  <c r="M137" i="3"/>
  <c r="F396" i="3" l="1"/>
  <c r="F340" i="3"/>
  <c r="F339" i="3"/>
  <c r="F285" i="3"/>
  <c r="F284" i="3"/>
  <c r="F218" i="3"/>
  <c r="F217" i="3"/>
  <c r="E217" i="3"/>
  <c r="E218" i="3"/>
  <c r="E284" i="3"/>
  <c r="E285" i="3"/>
  <c r="E339" i="3"/>
  <c r="E340" i="3"/>
  <c r="E395" i="3"/>
  <c r="E396" i="3"/>
  <c r="C339" i="3" l="1"/>
  <c r="C395" i="3"/>
  <c r="D5" i="1"/>
  <c r="N396" i="3" l="1"/>
  <c r="N395" i="3"/>
  <c r="M395" i="3" l="1"/>
  <c r="M396" i="3"/>
  <c r="D396" i="3"/>
  <c r="D395" i="3"/>
  <c r="H396" i="3"/>
  <c r="H395" i="3"/>
  <c r="J396" i="3"/>
  <c r="J395" i="3"/>
  <c r="K396" i="3"/>
  <c r="K395" i="3"/>
  <c r="L396" i="3"/>
  <c r="L395" i="3"/>
  <c r="I396" i="3"/>
  <c r="I395" i="3"/>
  <c r="G396" i="3"/>
  <c r="G395" i="3"/>
  <c r="C396" i="3"/>
  <c r="N339" i="3" l="1"/>
  <c r="N340" i="3"/>
  <c r="M340" i="3"/>
  <c r="D340" i="3"/>
  <c r="H340" i="3"/>
  <c r="L340" i="3"/>
  <c r="K340" i="3"/>
  <c r="D339" i="3"/>
  <c r="H339" i="3"/>
  <c r="L339" i="3"/>
  <c r="K339" i="3"/>
  <c r="J285" i="3"/>
  <c r="H285" i="3"/>
  <c r="D285" i="3"/>
  <c r="J284" i="3"/>
  <c r="H284" i="3"/>
  <c r="D284" i="3"/>
  <c r="L285" i="3"/>
  <c r="L284" i="3"/>
  <c r="K285" i="3"/>
  <c r="K284" i="3"/>
  <c r="H218" i="3" l="1"/>
  <c r="G218" i="3"/>
  <c r="D218" i="3"/>
  <c r="L218" i="3"/>
  <c r="K218" i="3"/>
  <c r="H217" i="3"/>
  <c r="D217" i="3"/>
  <c r="L217" i="3"/>
  <c r="K217" i="3"/>
  <c r="C217" i="3"/>
  <c r="J340" i="3" l="1"/>
  <c r="I340" i="3"/>
  <c r="G340" i="3"/>
  <c r="C340" i="3"/>
  <c r="M339" i="3"/>
  <c r="J339" i="3"/>
  <c r="I339" i="3"/>
  <c r="G339" i="3"/>
  <c r="N285" i="3"/>
  <c r="M285" i="3"/>
  <c r="I285" i="3"/>
  <c r="G285" i="3"/>
  <c r="C285" i="3"/>
  <c r="N284" i="3"/>
  <c r="M284" i="3"/>
  <c r="I284" i="3"/>
  <c r="G284" i="3"/>
  <c r="C284" i="3"/>
  <c r="N218" i="3"/>
  <c r="M218" i="3"/>
  <c r="J218" i="3"/>
  <c r="I218" i="3"/>
  <c r="C218" i="3"/>
  <c r="N217" i="3"/>
  <c r="M217" i="3"/>
  <c r="J217" i="3"/>
  <c r="I217" i="3"/>
  <c r="G217" i="3"/>
  <c r="N173" i="3"/>
  <c r="M173" i="3"/>
  <c r="I173" i="3"/>
  <c r="G173" i="3"/>
  <c r="F173" i="3"/>
  <c r="D173" i="3"/>
  <c r="C173" i="3"/>
  <c r="N172" i="3"/>
  <c r="M172" i="3"/>
  <c r="I172" i="3"/>
  <c r="G172" i="3"/>
  <c r="F172" i="3"/>
  <c r="D172" i="3"/>
  <c r="C172" i="3"/>
  <c r="N163" i="3"/>
  <c r="M163" i="3"/>
  <c r="I163" i="3"/>
  <c r="G163" i="3"/>
  <c r="F163" i="3"/>
  <c r="C163" i="3"/>
  <c r="N162" i="3"/>
  <c r="M162" i="3"/>
  <c r="I162" i="3"/>
  <c r="G162" i="3"/>
  <c r="F162" i="3"/>
  <c r="C162" i="3"/>
  <c r="N155" i="3"/>
  <c r="M155" i="3"/>
  <c r="I155" i="3"/>
  <c r="G155" i="3"/>
  <c r="F155" i="3"/>
  <c r="C155" i="3"/>
  <c r="N154" i="3"/>
  <c r="M154" i="3"/>
  <c r="I154" i="3"/>
  <c r="G154" i="3"/>
  <c r="F154" i="3"/>
  <c r="D154" i="3"/>
  <c r="C154" i="3"/>
  <c r="N148" i="3"/>
  <c r="M148" i="3"/>
  <c r="G148" i="3"/>
  <c r="D148" i="3"/>
  <c r="C148" i="3"/>
  <c r="N147" i="3"/>
  <c r="M147" i="3"/>
  <c r="I147" i="3"/>
  <c r="G147" i="3"/>
  <c r="C147" i="3"/>
  <c r="N139" i="3"/>
  <c r="M139" i="3"/>
  <c r="I139" i="3"/>
  <c r="G139" i="3"/>
  <c r="C139" i="3"/>
  <c r="N138" i="3"/>
  <c r="M138" i="3"/>
  <c r="I138" i="3"/>
  <c r="G138" i="3"/>
  <c r="C138" i="3"/>
  <c r="N131" i="3"/>
  <c r="M131" i="3"/>
  <c r="K131" i="3"/>
  <c r="J131" i="3"/>
  <c r="I131" i="3"/>
  <c r="H131" i="3"/>
  <c r="G131" i="3"/>
  <c r="F131" i="3"/>
  <c r="E131" i="3"/>
  <c r="C131" i="3"/>
  <c r="N130" i="3"/>
  <c r="M130" i="3"/>
  <c r="K130" i="3"/>
  <c r="J130" i="3"/>
  <c r="I130" i="3"/>
  <c r="H130" i="3"/>
  <c r="G130" i="3"/>
  <c r="F130" i="3"/>
  <c r="E130" i="3"/>
  <c r="C130" i="3"/>
  <c r="N110" i="3"/>
  <c r="M110" i="3"/>
  <c r="K110" i="3"/>
  <c r="J110" i="3"/>
  <c r="I110" i="3"/>
  <c r="H110" i="3"/>
  <c r="G110" i="3"/>
  <c r="F110" i="3"/>
  <c r="E110" i="3"/>
  <c r="D110" i="3"/>
  <c r="C110" i="3"/>
  <c r="N109" i="3"/>
  <c r="M109" i="3"/>
  <c r="K109" i="3"/>
  <c r="J109" i="3"/>
  <c r="I109" i="3"/>
  <c r="H109" i="3"/>
  <c r="G109" i="3"/>
  <c r="F109" i="3"/>
  <c r="E109" i="3"/>
  <c r="D109" i="3"/>
  <c r="C109" i="3"/>
  <c r="N89" i="3"/>
  <c r="M89" i="3"/>
  <c r="K89" i="3"/>
  <c r="J89" i="3"/>
  <c r="I89" i="3"/>
  <c r="H89" i="3"/>
  <c r="G89" i="3"/>
  <c r="F89" i="3"/>
  <c r="E89" i="3"/>
  <c r="C89" i="3"/>
  <c r="N88" i="3"/>
  <c r="M88" i="3"/>
  <c r="K88" i="3"/>
  <c r="J88" i="3"/>
  <c r="I88" i="3"/>
  <c r="H88" i="3"/>
  <c r="G88" i="3"/>
  <c r="F88" i="3"/>
  <c r="E88" i="3"/>
  <c r="C88" i="3"/>
  <c r="N77" i="3"/>
  <c r="M77" i="3"/>
  <c r="K77" i="3"/>
  <c r="J77" i="3"/>
  <c r="I77" i="3"/>
  <c r="H77" i="3"/>
  <c r="G77" i="3"/>
  <c r="F77" i="3"/>
  <c r="E77" i="3"/>
  <c r="C77" i="3"/>
  <c r="N76" i="3"/>
  <c r="M76" i="3"/>
  <c r="K76" i="3"/>
  <c r="J76" i="3"/>
  <c r="I76" i="3"/>
  <c r="H76" i="3"/>
  <c r="G76" i="3"/>
  <c r="F76" i="3"/>
  <c r="E76" i="3"/>
  <c r="C76" i="3"/>
  <c r="N71" i="3"/>
  <c r="M71" i="3"/>
  <c r="K71" i="3"/>
  <c r="J71" i="3"/>
  <c r="I71" i="3"/>
  <c r="H71" i="3"/>
  <c r="G71" i="3"/>
  <c r="F71" i="3"/>
  <c r="E71" i="3"/>
  <c r="C71" i="3"/>
  <c r="N70" i="3"/>
  <c r="M70" i="3"/>
  <c r="K70" i="3"/>
  <c r="J70" i="3"/>
  <c r="I70" i="3"/>
  <c r="H70" i="3"/>
  <c r="G70" i="3"/>
  <c r="F70" i="3"/>
  <c r="E70" i="3"/>
  <c r="C70" i="3"/>
  <c r="N63" i="3"/>
  <c r="M63" i="3"/>
  <c r="K63" i="3"/>
  <c r="J63" i="3"/>
  <c r="I63" i="3"/>
  <c r="H63" i="3"/>
  <c r="G63" i="3"/>
  <c r="F63" i="3"/>
  <c r="E63" i="3"/>
  <c r="C63" i="3"/>
  <c r="N62" i="3"/>
  <c r="M62" i="3"/>
  <c r="K62" i="3"/>
  <c r="J62" i="3"/>
  <c r="I62" i="3"/>
  <c r="H62" i="3"/>
  <c r="G62" i="3"/>
  <c r="F62" i="3"/>
  <c r="E62" i="3"/>
  <c r="C62" i="3"/>
  <c r="N56" i="3"/>
  <c r="M56" i="3"/>
  <c r="K56" i="3"/>
  <c r="J56" i="3"/>
  <c r="I56" i="3"/>
  <c r="H56" i="3"/>
  <c r="G56" i="3"/>
  <c r="F56" i="3"/>
  <c r="E56" i="3"/>
  <c r="C56" i="3"/>
  <c r="N55" i="3"/>
  <c r="M55" i="3"/>
  <c r="K55" i="3"/>
  <c r="J55" i="3"/>
  <c r="I55" i="3"/>
  <c r="H55" i="3"/>
  <c r="G55" i="3"/>
  <c r="F55" i="3"/>
  <c r="E55" i="3"/>
  <c r="C55" i="3"/>
  <c r="N50" i="3"/>
  <c r="M50" i="3"/>
  <c r="K50" i="3"/>
  <c r="J50" i="3"/>
  <c r="I50" i="3"/>
  <c r="H50" i="3"/>
  <c r="G50" i="3"/>
  <c r="F50" i="3"/>
  <c r="E50" i="3"/>
  <c r="C50" i="3"/>
  <c r="N49" i="3"/>
  <c r="M49" i="3"/>
  <c r="K49" i="3"/>
  <c r="J49" i="3"/>
  <c r="I49" i="3"/>
  <c r="H49" i="3"/>
  <c r="G49" i="3"/>
  <c r="F49" i="3"/>
  <c r="E49" i="3"/>
  <c r="C49" i="3"/>
  <c r="N44" i="3"/>
  <c r="M44" i="3"/>
  <c r="K44" i="3"/>
  <c r="J44" i="3"/>
  <c r="I44" i="3"/>
  <c r="H44" i="3"/>
  <c r="G44" i="3"/>
  <c r="F44" i="3"/>
  <c r="E44" i="3"/>
  <c r="C44" i="3"/>
  <c r="N43" i="3"/>
  <c r="M43" i="3"/>
  <c r="K43" i="3"/>
  <c r="J43" i="3"/>
  <c r="I43" i="3"/>
  <c r="H43" i="3"/>
  <c r="G43" i="3"/>
  <c r="F43" i="3"/>
  <c r="E43" i="3"/>
  <c r="C43" i="3"/>
  <c r="N39" i="3"/>
  <c r="M39" i="3"/>
  <c r="K39" i="3"/>
  <c r="J39" i="3"/>
  <c r="I39" i="3"/>
  <c r="H39" i="3"/>
  <c r="G39" i="3"/>
  <c r="F39" i="3"/>
  <c r="E39" i="3"/>
  <c r="D39" i="3"/>
  <c r="C39" i="3"/>
  <c r="N38" i="3"/>
  <c r="M38" i="3"/>
  <c r="K38" i="3"/>
  <c r="J38" i="3"/>
  <c r="I38" i="3"/>
  <c r="H38" i="3"/>
  <c r="G38" i="3"/>
  <c r="F38" i="3"/>
  <c r="E38" i="3"/>
  <c r="D38" i="3"/>
  <c r="C38" i="3"/>
  <c r="N33" i="3"/>
  <c r="M33" i="3"/>
  <c r="K33" i="3"/>
  <c r="J33" i="3"/>
  <c r="I33" i="3"/>
  <c r="H33" i="3"/>
  <c r="G33" i="3"/>
  <c r="F33" i="3"/>
  <c r="E33" i="3"/>
  <c r="C33" i="3"/>
  <c r="N32" i="3"/>
  <c r="M32" i="3"/>
  <c r="K32" i="3"/>
  <c r="J32" i="3"/>
  <c r="I32" i="3"/>
  <c r="H32" i="3"/>
  <c r="G32" i="3"/>
  <c r="F32" i="3"/>
  <c r="E32" i="3"/>
  <c r="C32" i="3"/>
  <c r="N26" i="3"/>
  <c r="M26" i="3"/>
  <c r="K26" i="3"/>
  <c r="J26" i="3"/>
  <c r="I26" i="3"/>
  <c r="H26" i="3"/>
  <c r="G26" i="3"/>
  <c r="F26" i="3"/>
  <c r="E26" i="3"/>
  <c r="C26" i="3"/>
  <c r="N25" i="3"/>
  <c r="M25" i="3"/>
  <c r="K25" i="3"/>
  <c r="J25" i="3"/>
  <c r="I25" i="3"/>
  <c r="H25" i="3"/>
  <c r="G25" i="3"/>
  <c r="F25" i="3"/>
  <c r="E25" i="3"/>
  <c r="C25" i="3"/>
  <c r="N20" i="3"/>
  <c r="M20" i="3"/>
  <c r="K20" i="3"/>
  <c r="J20" i="3"/>
  <c r="I20" i="3"/>
  <c r="H20" i="3"/>
  <c r="G20" i="3"/>
  <c r="F20" i="3"/>
  <c r="E20" i="3"/>
  <c r="C20" i="3"/>
  <c r="N19" i="3"/>
  <c r="M19" i="3"/>
  <c r="K19" i="3"/>
  <c r="J19" i="3"/>
  <c r="I19" i="3"/>
  <c r="H19" i="3"/>
  <c r="G19" i="3"/>
  <c r="F19" i="3"/>
  <c r="E19" i="3"/>
  <c r="C19" i="3"/>
  <c r="N14" i="3"/>
  <c r="M14" i="3"/>
  <c r="K14" i="3"/>
  <c r="J14" i="3"/>
  <c r="I14" i="3"/>
  <c r="H14" i="3"/>
  <c r="G14" i="3"/>
  <c r="F14" i="3"/>
  <c r="E14" i="3"/>
  <c r="C14" i="3"/>
  <c r="N13" i="3"/>
  <c r="M13" i="3"/>
  <c r="K13" i="3"/>
  <c r="J13" i="3"/>
  <c r="I13" i="3"/>
  <c r="H13" i="3"/>
  <c r="G13" i="3"/>
  <c r="F13" i="3"/>
  <c r="E13" i="3"/>
  <c r="C13" i="3"/>
  <c r="N8" i="3"/>
  <c r="M8" i="3"/>
  <c r="K8" i="3"/>
  <c r="J8" i="3"/>
  <c r="I8" i="3"/>
  <c r="H8" i="3"/>
  <c r="G8" i="3"/>
  <c r="F8" i="3"/>
  <c r="E8" i="3"/>
  <c r="C8" i="3"/>
  <c r="N7" i="3"/>
  <c r="M7" i="3"/>
  <c r="K7" i="3"/>
  <c r="J7" i="3"/>
  <c r="I7" i="3"/>
  <c r="H7" i="3"/>
  <c r="G7" i="3"/>
  <c r="F7" i="3"/>
  <c r="E7" i="3"/>
  <c r="C7" i="3"/>
  <c r="E6" i="1"/>
  <c r="D6" i="1" s="1"/>
  <c r="F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<sst xmlns="http://schemas.openxmlformats.org/spreadsheetml/2006/main" count="778" uniqueCount="253">
  <si>
    <t>σ</t>
  </si>
  <si>
    <t>Li</t>
  </si>
  <si>
    <t>Sc</t>
  </si>
  <si>
    <t>Ti</t>
  </si>
  <si>
    <t>V</t>
  </si>
  <si>
    <t>Cr</t>
  </si>
  <si>
    <t>Mn</t>
  </si>
  <si>
    <t>Co</t>
  </si>
  <si>
    <t>Ni</t>
  </si>
  <si>
    <t>Cu</t>
  </si>
  <si>
    <t>Zn</t>
  </si>
  <si>
    <t>Rb</t>
  </si>
  <si>
    <t>Sr</t>
  </si>
  <si>
    <t>Y</t>
  </si>
  <si>
    <t>Zr</t>
  </si>
  <si>
    <t>Ba</t>
  </si>
  <si>
    <t>La</t>
  </si>
  <si>
    <t>Ce</t>
  </si>
  <si>
    <t>Nd</t>
  </si>
  <si>
    <t>Sm</t>
  </si>
  <si>
    <t>Eu</t>
  </si>
  <si>
    <t>Gd</t>
  </si>
  <si>
    <t>Dy</t>
  </si>
  <si>
    <t>Er</t>
  </si>
  <si>
    <t>Yb</t>
  </si>
  <si>
    <t>Lu</t>
  </si>
  <si>
    <t>Average          (n. 60)</t>
  </si>
  <si>
    <t>P</t>
  </si>
  <si>
    <t>Gao et al. (2002)</t>
  </si>
  <si>
    <t>Ga</t>
  </si>
  <si>
    <t>BCR-2G</t>
  </si>
  <si>
    <t>P2O5</t>
  </si>
  <si>
    <t>CuO</t>
  </si>
  <si>
    <t>ZnO</t>
  </si>
  <si>
    <t>NiO</t>
  </si>
  <si>
    <t>CaO</t>
  </si>
  <si>
    <t>MgO</t>
  </si>
  <si>
    <t>MnO</t>
  </si>
  <si>
    <t>FeO</t>
  </si>
  <si>
    <t>Cr2O3</t>
  </si>
  <si>
    <t>Al2O3</t>
  </si>
  <si>
    <t>TiO2</t>
  </si>
  <si>
    <t>SiO2</t>
  </si>
  <si>
    <t>DL (ppm)</t>
  </si>
  <si>
    <t>Error (%)</t>
  </si>
  <si>
    <t>2-step analyses</t>
  </si>
  <si>
    <t>1-step analyses</t>
  </si>
  <si>
    <t>Sample #</t>
  </si>
  <si>
    <t>Analysis #</t>
  </si>
  <si>
    <t xml:space="preserve">    SiO2</t>
  </si>
  <si>
    <t xml:space="preserve">    TiO2</t>
  </si>
  <si>
    <t xml:space="preserve">   Cr2O3</t>
  </si>
  <si>
    <t xml:space="preserve">   Al2O3</t>
  </si>
  <si>
    <t xml:space="preserve">     FeO</t>
  </si>
  <si>
    <t xml:space="preserve">     MnO</t>
  </si>
  <si>
    <t xml:space="preserve">     MgO</t>
  </si>
  <si>
    <t xml:space="preserve">     CaO</t>
  </si>
  <si>
    <t xml:space="preserve">     NiO</t>
  </si>
  <si>
    <t xml:space="preserve">     ZnO</t>
  </si>
  <si>
    <t>smol1</t>
  </si>
  <si>
    <t>-</t>
  </si>
  <si>
    <t>average</t>
  </si>
  <si>
    <t>2sigma</t>
  </si>
  <si>
    <t>smol2</t>
  </si>
  <si>
    <t>smol3</t>
  </si>
  <si>
    <t>smol4</t>
  </si>
  <si>
    <t>smol5</t>
  </si>
  <si>
    <t>smol6</t>
  </si>
  <si>
    <t>smol7</t>
  </si>
  <si>
    <t>smol8</t>
  </si>
  <si>
    <t>smol9</t>
  </si>
  <si>
    <t>smol10</t>
  </si>
  <si>
    <t>smol11</t>
  </si>
  <si>
    <t>smol12</t>
  </si>
  <si>
    <t>intol1</t>
  </si>
  <si>
    <t>intol4</t>
  </si>
  <si>
    <t>intol5</t>
  </si>
  <si>
    <t>intol6</t>
  </si>
  <si>
    <t>intol7</t>
  </si>
  <si>
    <t>intol8</t>
  </si>
  <si>
    <t>larol1</t>
  </si>
  <si>
    <t>larol2</t>
  </si>
  <si>
    <t>larol3</t>
  </si>
  <si>
    <r>
      <rPr>
        <b/>
        <sz val="11"/>
        <color theme="1"/>
        <rFont val="Calibri"/>
        <family val="2"/>
        <scheme val="minor"/>
      </rPr>
      <t>Table S3</t>
    </r>
    <r>
      <rPr>
        <sz val="11"/>
        <color theme="1"/>
        <rFont val="Calibri"/>
        <family val="2"/>
        <scheme val="minor"/>
      </rPr>
      <t>. Electron microprobe analyses on individual grains</t>
    </r>
  </si>
  <si>
    <r>
      <t>Total</t>
    </r>
    <r>
      <rPr>
        <vertAlign val="superscript"/>
        <sz val="11"/>
        <color theme="1"/>
        <rFont val="Calibri"/>
        <family val="2"/>
        <scheme val="minor"/>
      </rPr>
      <t>a</t>
    </r>
  </si>
  <si>
    <r>
      <t>intol2a</t>
    </r>
    <r>
      <rPr>
        <vertAlign val="superscript"/>
        <sz val="11"/>
        <color theme="1"/>
        <rFont val="Calibri"/>
        <family val="2"/>
        <scheme val="minor"/>
      </rPr>
      <t>b</t>
    </r>
  </si>
  <si>
    <r>
      <t>intol2b</t>
    </r>
    <r>
      <rPr>
        <vertAlign val="superscript"/>
        <sz val="11"/>
        <color theme="1"/>
        <rFont val="Calibri"/>
        <family val="2"/>
        <scheme val="minor"/>
      </rPr>
      <t>b</t>
    </r>
  </si>
  <si>
    <r>
      <t>intol3a</t>
    </r>
    <r>
      <rPr>
        <vertAlign val="superscript"/>
        <sz val="11"/>
        <color theme="1"/>
        <rFont val="Calibri"/>
        <family val="2"/>
        <scheme val="minor"/>
      </rPr>
      <t>b</t>
    </r>
  </si>
  <si>
    <r>
      <t>intol3b</t>
    </r>
    <r>
      <rPr>
        <vertAlign val="superscript"/>
        <sz val="11"/>
        <color theme="1"/>
        <rFont val="Calibri"/>
        <family val="2"/>
        <scheme val="minor"/>
      </rPr>
      <t>b</t>
    </r>
  </si>
  <si>
    <r>
      <t>average</t>
    </r>
    <r>
      <rPr>
        <b/>
        <i/>
        <vertAlign val="superscript"/>
        <sz val="11"/>
        <color theme="1"/>
        <rFont val="Calibri"/>
        <family val="2"/>
        <scheme val="minor"/>
      </rPr>
      <t>c</t>
    </r>
  </si>
  <si>
    <r>
      <t>2</t>
    </r>
    <r>
      <rPr>
        <sz val="11"/>
        <color theme="1"/>
        <rFont val="Calibri"/>
        <family val="2"/>
      </rPr>
      <t>σ</t>
    </r>
    <r>
      <rPr>
        <vertAlign val="superscript"/>
        <sz val="11"/>
        <color theme="1"/>
        <rFont val="Calibri"/>
        <family val="2"/>
      </rPr>
      <t>c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</si>
  <si>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Two profiles (a and b) were performed in a single grain</t>
    </r>
  </si>
  <si>
    <t>Fo (%)</t>
  </si>
  <si>
    <r>
      <rPr>
        <b/>
        <sz val="9"/>
        <color theme="1"/>
        <rFont val="Calibri"/>
        <family val="2"/>
        <scheme val="minor"/>
      </rPr>
      <t>Table S2.</t>
    </r>
    <r>
      <rPr>
        <sz val="9"/>
        <color theme="1"/>
        <rFont val="Calibri"/>
        <family val="2"/>
        <scheme val="minor"/>
      </rPr>
      <t xml:space="preserve"> Trace elements BCR-2g (mean) composition, reproducibility and accuracy.</t>
    </r>
  </si>
  <si>
    <t>Na2O</t>
  </si>
  <si>
    <t>Total</t>
  </si>
  <si>
    <t>Mg#</t>
  </si>
  <si>
    <t>SC1</t>
  </si>
  <si>
    <t>ol</t>
  </si>
  <si>
    <t>cpx</t>
  </si>
  <si>
    <t>sp</t>
  </si>
  <si>
    <t>SC2-1</t>
  </si>
  <si>
    <t>opx</t>
  </si>
  <si>
    <t xml:space="preserve">SC2-3A </t>
  </si>
  <si>
    <t>SC2-3B</t>
  </si>
  <si>
    <t xml:space="preserve">SC3-1 </t>
  </si>
  <si>
    <t>kaer</t>
  </si>
  <si>
    <t>SC3-2</t>
  </si>
  <si>
    <t>SC4-h</t>
  </si>
  <si>
    <t>SC4-w</t>
  </si>
  <si>
    <t>SC5A</t>
  </si>
  <si>
    <t>SC5B</t>
  </si>
  <si>
    <t>All compositions are normalized to 100 wt.%. Concentrations in bold were acquired with the 2-step high precision analyses.</t>
  </si>
  <si>
    <r>
      <rPr>
        <b/>
        <sz val="11"/>
        <color theme="1"/>
        <rFont val="Calibri"/>
        <family val="2"/>
        <scheme val="minor"/>
      </rPr>
      <t xml:space="preserve">Table S4. </t>
    </r>
    <r>
      <rPr>
        <sz val="11"/>
        <color theme="1"/>
        <rFont val="Calibri"/>
        <family val="2"/>
        <scheme val="minor"/>
      </rPr>
      <t>Major element compositions of individual minerals from xenoliths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</si>
  <si>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Analyses in bold were acquired with the 2-step setup (Table S1). Average and two standard deviations (2σ) of minor oxides (TiO2, Al2O3, Cr2O3, MnO, NiO and ZnO) were calculated using high precision analyses only (in bold). </t>
    </r>
  </si>
  <si>
    <r>
      <t>111312/44</t>
    </r>
    <r>
      <rPr>
        <vertAlign val="superscript"/>
        <sz val="9"/>
        <color theme="1"/>
        <rFont val="Calibri"/>
        <family val="2"/>
        <scheme val="minor"/>
      </rPr>
      <t>d</t>
    </r>
  </si>
  <si>
    <r>
      <t>111312/44 - HC</t>
    </r>
    <r>
      <rPr>
        <vertAlign val="superscript"/>
        <sz val="9"/>
        <color theme="1"/>
        <rFont val="Calibri"/>
        <family val="2"/>
        <scheme val="minor"/>
      </rPr>
      <t>d</t>
    </r>
  </si>
  <si>
    <t>(1)</t>
  </si>
  <si>
    <t>(2)</t>
  </si>
  <si>
    <t>(3)</t>
  </si>
  <si>
    <t>(4)</t>
  </si>
  <si>
    <t>(6)</t>
  </si>
  <si>
    <t>(7)</t>
  </si>
  <si>
    <t>(8a)</t>
  </si>
  <si>
    <t>(8b)</t>
  </si>
  <si>
    <t>(8c)</t>
  </si>
  <si>
    <t>(1) Couperthwaite et al, 2021; (2) DeHoog et al., 2010; (3) Batanova et al., 2015; (4) Li et al., 2020; (6) Gordeychik et al., 2018; (7) Stead et al., 2017; (8) Batanova et al., 2019</t>
  </si>
  <si>
    <t>*n=25 for SiO2, MgO and FeO, n=20 for CaO, MnO and NiO</t>
  </si>
  <si>
    <t>40.87 (20)</t>
  </si>
  <si>
    <t>4</t>
  </si>
  <si>
    <t>0.029 (7)</t>
  </si>
  <si>
    <t>0.005 (22)</t>
  </si>
  <si>
    <t>9.56 (6)</t>
  </si>
  <si>
    <t>0.139 (4)</t>
  </si>
  <si>
    <t>49.54 (30)</t>
  </si>
  <si>
    <t>0.099 (3)</t>
  </si>
  <si>
    <t>0.37 (1)</t>
  </si>
  <si>
    <t>n</t>
  </si>
  <si>
    <t>40.34 (180)</t>
  </si>
  <si>
    <t>9.67 (100)</t>
  </si>
  <si>
    <t>0.13 (40)</t>
  </si>
  <si>
    <t>49.48 (120)</t>
  </si>
  <si>
    <t>0.38 (20)</t>
  </si>
  <si>
    <t>40.62 (8)</t>
  </si>
  <si>
    <t>0.004 (1)</t>
  </si>
  <si>
    <t>0.032 (2)</t>
  </si>
  <si>
    <t>9.54 (5)</t>
  </si>
  <si>
    <t>49.16 (15)</t>
  </si>
  <si>
    <t>0.376 (3)</t>
  </si>
  <si>
    <t>25/20*</t>
  </si>
  <si>
    <t>40.81(41)</t>
  </si>
  <si>
    <t>9.37 (13)</t>
  </si>
  <si>
    <t>0.141 (2)</t>
  </si>
  <si>
    <t>49.95 (77)</t>
  </si>
  <si>
    <t>0.094 (3)</t>
  </si>
  <si>
    <t>0.361 (8)</t>
  </si>
  <si>
    <t>11</t>
  </si>
  <si>
    <t>40.74 (20)</t>
  </si>
  <si>
    <t>0.039 (10)</t>
  </si>
  <si>
    <t>9.71 (13)</t>
  </si>
  <si>
    <t>0.138 (17)</t>
  </si>
  <si>
    <t>48.64 (22)</t>
  </si>
  <si>
    <t>0.093 (7)</t>
  </si>
  <si>
    <t>0.38 (3)</t>
  </si>
  <si>
    <t>40.83 (28)</t>
  </si>
  <si>
    <t>9.57 (6)</t>
  </si>
  <si>
    <t>49.52 (36)</t>
  </si>
  <si>
    <t>40.91 (18)</t>
  </si>
  <si>
    <t>9.58 (4)</t>
  </si>
  <si>
    <t>49.65 (23)</t>
  </si>
  <si>
    <t>41.00 (34)</t>
  </si>
  <si>
    <t>49.81 (38)</t>
  </si>
  <si>
    <r>
      <t>The two standard deviations (in parentheses) are given in terms of least unit cited</t>
    </r>
    <r>
      <rPr>
        <sz val="11"/>
        <color theme="1"/>
        <rFont val="Calibri"/>
        <family val="2"/>
      </rPr>
      <t xml:space="preserve">. </t>
    </r>
  </si>
  <si>
    <t>(2a)</t>
  </si>
  <si>
    <t>(2b)</t>
  </si>
  <si>
    <r>
      <t>(5)</t>
    </r>
    <r>
      <rPr>
        <vertAlign val="superscript"/>
        <sz val="11"/>
        <color theme="1"/>
        <rFont val="Calibri"/>
        <family val="2"/>
        <scheme val="minor"/>
      </rPr>
      <t>a</t>
    </r>
  </si>
  <si>
    <t>Method</t>
  </si>
  <si>
    <t>LA-ICP-MS &amp; Ion probe</t>
  </si>
  <si>
    <t>LA-ICP-MS</t>
  </si>
  <si>
    <t>EPMA</t>
  </si>
  <si>
    <t>Ion probe</t>
  </si>
  <si>
    <t>6</t>
  </si>
  <si>
    <t>Na</t>
  </si>
  <si>
    <t>Al</t>
  </si>
  <si>
    <t>Ca</t>
  </si>
  <si>
    <t>&lt;0.01</t>
  </si>
  <si>
    <t>&lt;0.1</t>
  </si>
  <si>
    <t>Nb</t>
  </si>
  <si>
    <t>&lt;0.02</t>
  </si>
  <si>
    <t>&lt;0.05</t>
  </si>
  <si>
    <t>Mo</t>
  </si>
  <si>
    <t>(1) Couperthwaite et al, 2021; (2) DeHoog et al., 2010; (3) Batanova et al., 2015, (5)Lynn et al., 2021 (from E. Hauri personal communication)</t>
  </si>
  <si>
    <t>1.53 (73)</t>
  </si>
  <si>
    <t>75.7 (116)</t>
  </si>
  <si>
    <t>180.7 (217)</t>
  </si>
  <si>
    <t>37 (10)</t>
  </si>
  <si>
    <t>614 (94)</t>
  </si>
  <si>
    <t>2.77 (66)</t>
  </si>
  <si>
    <t>22.7 (52)</t>
  </si>
  <si>
    <t>4.23 (41)</t>
  </si>
  <si>
    <t>106 (4)</t>
  </si>
  <si>
    <t>1080 (34)</t>
  </si>
  <si>
    <t>157 (41)</t>
  </si>
  <si>
    <t>2895 (110)</t>
  </si>
  <si>
    <t>1.3 (8)</t>
  </si>
  <si>
    <t>56 (4)</t>
  </si>
  <si>
    <t>0.065 (10)</t>
  </si>
  <si>
    <t>0.006 (6)</t>
  </si>
  <si>
    <t>1.08 (6)</t>
  </si>
  <si>
    <t>55 (3)</t>
  </si>
  <si>
    <t>104 (20)</t>
  </si>
  <si>
    <t>563 (14)</t>
  </si>
  <si>
    <t>3.04 (12)</t>
  </si>
  <si>
    <t>9.7 (10)</t>
  </si>
  <si>
    <t>2.7 (6)</t>
  </si>
  <si>
    <t>146 (4)</t>
  </si>
  <si>
    <t>1117 (40)</t>
  </si>
  <si>
    <t>179 (12)</t>
  </si>
  <si>
    <t>0.059 (14)</t>
  </si>
  <si>
    <t>1.63 (16)</t>
  </si>
  <si>
    <t>23.4 (24)</t>
  </si>
  <si>
    <t>0.044 (9)</t>
  </si>
  <si>
    <t>64 (14)</t>
  </si>
  <si>
    <t>175 (6)</t>
  </si>
  <si>
    <t>22 (4)</t>
  </si>
  <si>
    <t>665 (6)</t>
  </si>
  <si>
    <t>23 (4)</t>
  </si>
  <si>
    <t>104 (6)</t>
  </si>
  <si>
    <t>1104 (8)</t>
  </si>
  <si>
    <t>149 (8)</t>
  </si>
  <si>
    <t>2939 (8)</t>
  </si>
  <si>
    <t>56 (6)</t>
  </si>
  <si>
    <r>
      <t xml:space="preserve">Analyses are normalized to 100 wt.%, assuming NiO = 0.4 wt.% when not analyzed. 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is the analytical total</t>
    </r>
  </si>
  <si>
    <t>AE (%)</t>
  </si>
  <si>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AE and DL are calculated and provided in Probe for EPMA software.</t>
    </r>
  </si>
  <si>
    <t>Equations and details on calculations are provided in the ProbeSofware manual (https://www.probesoftware.com/download/PROBEWIN.pdf)</t>
  </si>
  <si>
    <t>The DL is the single point detection limit and is based on the standard counts and the unknown background counts.</t>
  </si>
  <si>
    <t>The AE corresponds to the single point analytical sensitivity calculated using on peak and background count rates on both the unknown and the standard.</t>
  </si>
  <si>
    <r>
      <rPr>
        <b/>
        <sz val="9"/>
        <color theme="1"/>
        <rFont val="Calibri"/>
        <family val="2"/>
        <scheme val="minor"/>
      </rPr>
      <t>Table S1.</t>
    </r>
    <r>
      <rPr>
        <sz val="9"/>
        <color theme="1"/>
        <rFont val="Calibri"/>
        <family val="2"/>
        <scheme val="minor"/>
      </rPr>
      <t xml:space="preserve"> Mean analytical error (AE)</t>
    </r>
    <r>
      <rPr>
        <vertAlign val="superscript"/>
        <sz val="9"/>
        <color theme="1"/>
        <rFont val="Calibri"/>
        <family val="2"/>
        <scheme val="minor"/>
      </rPr>
      <t>a</t>
    </r>
    <r>
      <rPr>
        <sz val="9"/>
        <color theme="1"/>
        <rFont val="Calibri"/>
        <family val="2"/>
        <scheme val="minor"/>
      </rPr>
      <t xml:space="preserve"> (relative %) and detection limit (DL)</t>
    </r>
    <r>
      <rPr>
        <vertAlign val="superscript"/>
        <sz val="9"/>
        <color theme="1"/>
        <rFont val="Calibri"/>
        <family val="2"/>
        <scheme val="minor"/>
      </rPr>
      <t>a</t>
    </r>
    <r>
      <rPr>
        <sz val="9"/>
        <color theme="1"/>
        <rFont val="Calibri"/>
        <family val="2"/>
        <scheme val="minor"/>
      </rPr>
      <t xml:space="preserve"> (ppm) on single-point microprobe analyses</t>
    </r>
  </si>
  <si>
    <r>
      <t>σ</t>
    </r>
    <r>
      <rPr>
        <vertAlign val="superscript"/>
        <sz val="10"/>
        <color theme="1"/>
        <rFont val="Calibri"/>
        <family val="2"/>
        <scheme val="minor"/>
      </rPr>
      <t>a</t>
    </r>
  </si>
  <si>
    <r>
      <t>Error %</t>
    </r>
    <r>
      <rPr>
        <b/>
        <vertAlign val="superscript"/>
        <sz val="10"/>
        <color theme="1"/>
        <rFont val="Calibri"/>
        <family val="2"/>
        <scheme val="minor"/>
      </rPr>
      <t>b</t>
    </r>
  </si>
  <si>
    <r>
      <t>Pref. Values</t>
    </r>
    <r>
      <rPr>
        <vertAlign val="superscript"/>
        <sz val="10"/>
        <color theme="1"/>
        <rFont val="Calibri"/>
        <family val="2"/>
        <scheme val="minor"/>
      </rPr>
      <t>c</t>
    </r>
  </si>
  <si>
    <r>
      <rPr>
        <vertAlign val="superscript"/>
        <sz val="10"/>
        <color theme="1"/>
        <rFont val="Calibri"/>
        <family val="2"/>
        <scheme val="minor"/>
      </rPr>
      <t xml:space="preserve">a </t>
    </r>
    <r>
      <rPr>
        <sz val="10"/>
        <color theme="1"/>
        <rFont val="Calibri"/>
        <family val="2"/>
        <scheme val="minor"/>
      </rPr>
      <t>one standard deviation</t>
    </r>
  </si>
  <si>
    <r>
      <t xml:space="preserve"> </t>
    </r>
    <r>
      <rPr>
        <vertAlign val="superscript"/>
        <sz val="10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 xml:space="preserve"> P and Ti (USGS, 2002), all other elements (Gao et al, 2002)</t>
    </r>
  </si>
  <si>
    <r>
      <rPr>
        <vertAlign val="superscript"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 xml:space="preserve"> error % = |measured value-prefered value|/prefered value*100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</si>
  <si>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USNM San Carlos reference material 111312/44</t>
    </r>
  </si>
  <si>
    <t>intol4 - HC</t>
  </si>
  <si>
    <t>intol5 - HC</t>
  </si>
  <si>
    <t>intol6 - HC</t>
  </si>
  <si>
    <t>intol7 - HC</t>
  </si>
  <si>
    <t>intol8 - HC</t>
  </si>
  <si>
    <r>
      <rPr>
        <b/>
        <sz val="11"/>
        <color theme="1"/>
        <rFont val="Calibri"/>
        <family val="2"/>
        <scheme val="minor"/>
      </rPr>
      <t xml:space="preserve">Table S5a. </t>
    </r>
    <r>
      <rPr>
        <sz val="11"/>
        <color theme="1"/>
        <rFont val="Calibri"/>
        <family val="2"/>
        <scheme val="minor"/>
      </rPr>
      <t>Examples of electron microprobe analyses for the Smithsonian reference material NMNH 111 312-44 referenced in the litterature</t>
    </r>
  </si>
  <si>
    <r>
      <rPr>
        <b/>
        <sz val="11"/>
        <color theme="1"/>
        <rFont val="Calibri"/>
        <family val="2"/>
        <scheme val="minor"/>
      </rPr>
      <t>Table 5b.</t>
    </r>
    <r>
      <rPr>
        <sz val="11"/>
        <color theme="1"/>
        <rFont val="Calibri"/>
        <family val="2"/>
        <scheme val="minor"/>
      </rPr>
      <t xml:space="preserve"> Examples of trace element compositions for the Smithsonian reference materials NMNH 111 312-44/42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referenced in the litterature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</si>
</sst>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/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/>
    <xf numFmtId="2" fontId="3" fillId="2" borderId="5" xfId="0" applyNumberFormat="1" applyFont="1" applyFill="1" applyBorder="1" applyAlignment="1">
      <alignment horizontal="center"/>
    </xf>
    <xf numFmtId="2" fontId="3" fillId="0" borderId="0" xfId="0" applyNumberFormat="1" applyFont="1"/>
    <xf numFmtId="0" fontId="0" fillId="2" borderId="0" xfId="0" applyFill="1" applyAlignment="1">
      <alignment horizontal="center"/>
    </xf>
    <xf numFmtId="0" fontId="3" fillId="2" borderId="6" xfId="0" applyFont="1" applyFill="1" applyBorder="1"/>
    <xf numFmtId="0" fontId="0" fillId="0" borderId="0" xfId="0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1" xfId="0" applyFill="1" applyBorder="1"/>
    <xf numFmtId="2" fontId="4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6" fontId="0" fillId="0" borderId="0" xfId="0" applyNumberFormat="1"/>
    <xf numFmtId="0" fontId="0" fillId="0" borderId="7" xfId="0" applyBorder="1"/>
    <xf numFmtId="2" fontId="0" fillId="0" borderId="7" xfId="0" applyNumberFormat="1" applyBorder="1"/>
    <xf numFmtId="166" fontId="0" fillId="0" borderId="7" xfId="0" applyNumberFormat="1" applyBorder="1"/>
    <xf numFmtId="165" fontId="0" fillId="0" borderId="7" xfId="0" applyNumberFormat="1" applyBorder="1"/>
    <xf numFmtId="165" fontId="0" fillId="0" borderId="0" xfId="0" applyNumberFormat="1"/>
    <xf numFmtId="2" fontId="0" fillId="0" borderId="0" xfId="0" applyNumberFormat="1"/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166" fontId="8" fillId="0" borderId="0" xfId="0" applyNumberFormat="1" applyFont="1"/>
    <xf numFmtId="165" fontId="8" fillId="0" borderId="0" xfId="0" applyNumberFormat="1" applyFont="1"/>
    <xf numFmtId="2" fontId="7" fillId="0" borderId="0" xfId="0" applyNumberFormat="1" applyFont="1"/>
    <xf numFmtId="166" fontId="7" fillId="0" borderId="0" xfId="0" applyNumberFormat="1" applyFont="1"/>
    <xf numFmtId="165" fontId="7" fillId="0" borderId="0" xfId="0" applyNumberFormat="1" applyFont="1"/>
    <xf numFmtId="0" fontId="7" fillId="0" borderId="8" xfId="0" applyFont="1" applyBorder="1"/>
    <xf numFmtId="2" fontId="7" fillId="0" borderId="8" xfId="0" applyNumberFormat="1" applyFont="1" applyBorder="1"/>
    <xf numFmtId="166" fontId="7" fillId="0" borderId="8" xfId="0" applyNumberFormat="1" applyFont="1" applyBorder="1"/>
    <xf numFmtId="165" fontId="7" fillId="0" borderId="8" xfId="0" applyNumberFormat="1" applyFont="1" applyBorder="1"/>
    <xf numFmtId="0" fontId="0" fillId="0" borderId="8" xfId="0" applyBorder="1"/>
    <xf numFmtId="0" fontId="0" fillId="0" borderId="0" xfId="0" applyBorder="1"/>
    <xf numFmtId="0" fontId="7" fillId="0" borderId="0" xfId="0" applyFont="1" applyBorder="1"/>
    <xf numFmtId="2" fontId="7" fillId="0" borderId="0" xfId="0" applyNumberFormat="1" applyFont="1" applyBorder="1"/>
    <xf numFmtId="166" fontId="7" fillId="0" borderId="0" xfId="0" applyNumberFormat="1" applyFont="1" applyBorder="1"/>
    <xf numFmtId="165" fontId="7" fillId="0" borderId="0" xfId="0" applyNumberFormat="1" applyFont="1" applyBorder="1"/>
    <xf numFmtId="164" fontId="7" fillId="0" borderId="0" xfId="0" applyNumberFormat="1" applyFont="1" applyBorder="1"/>
    <xf numFmtId="166" fontId="13" fillId="0" borderId="0" xfId="0" applyNumberFormat="1" applyFont="1"/>
    <xf numFmtId="165" fontId="0" fillId="0" borderId="8" xfId="0" applyNumberFormat="1" applyBorder="1"/>
    <xf numFmtId="2" fontId="0" fillId="0" borderId="8" xfId="0" applyNumberFormat="1" applyBorder="1"/>
    <xf numFmtId="2" fontId="6" fillId="0" borderId="0" xfId="0" applyNumberFormat="1" applyFont="1"/>
    <xf numFmtId="0" fontId="6" fillId="0" borderId="0" xfId="0" applyFont="1"/>
    <xf numFmtId="166" fontId="6" fillId="0" borderId="0" xfId="0" applyNumberFormat="1" applyFont="1"/>
    <xf numFmtId="0" fontId="0" fillId="0" borderId="9" xfId="0" applyBorder="1"/>
    <xf numFmtId="165" fontId="0" fillId="0" borderId="9" xfId="0" applyNumberFormat="1" applyBorder="1"/>
    <xf numFmtId="2" fontId="0" fillId="0" borderId="9" xfId="0" applyNumberFormat="1" applyBorder="1"/>
    <xf numFmtId="166" fontId="6" fillId="0" borderId="9" xfId="0" applyNumberFormat="1" applyFont="1" applyBorder="1"/>
    <xf numFmtId="2" fontId="6" fillId="0" borderId="9" xfId="0" applyNumberFormat="1" applyFont="1" applyBorder="1"/>
    <xf numFmtId="166" fontId="6" fillId="0" borderId="7" xfId="0" applyNumberFormat="1" applyFont="1" applyBorder="1"/>
    <xf numFmtId="2" fontId="6" fillId="0" borderId="7" xfId="0" applyNumberFormat="1" applyFont="1" applyBorder="1"/>
    <xf numFmtId="166" fontId="6" fillId="0" borderId="8" xfId="0" applyNumberFormat="1" applyFont="1" applyBorder="1"/>
    <xf numFmtId="2" fontId="6" fillId="0" borderId="8" xfId="0" applyNumberFormat="1" applyFont="1" applyBorder="1"/>
    <xf numFmtId="0" fontId="0" fillId="0" borderId="0" xfId="0" applyFont="1" applyBorder="1"/>
    <xf numFmtId="0" fontId="1" fillId="0" borderId="7" xfId="0" applyFont="1" applyBorder="1" applyAlignment="1">
      <alignment horizontal="center"/>
    </xf>
    <xf numFmtId="0" fontId="6" fillId="0" borderId="0" xfId="0" applyFont="1" applyBorder="1"/>
    <xf numFmtId="0" fontId="1" fillId="0" borderId="9" xfId="0" applyFont="1" applyBorder="1" applyAlignment="1">
      <alignment horizontal="center"/>
    </xf>
    <xf numFmtId="0" fontId="6" fillId="0" borderId="9" xfId="0" applyFont="1" applyBorder="1"/>
    <xf numFmtId="2" fontId="0" fillId="0" borderId="0" xfId="0" applyNumberFormat="1" applyFill="1"/>
    <xf numFmtId="2" fontId="0" fillId="0" borderId="0" xfId="0" applyNumberFormat="1" applyFont="1" applyFill="1"/>
    <xf numFmtId="166" fontId="0" fillId="0" borderId="0" xfId="0" applyNumberFormat="1" applyFill="1"/>
    <xf numFmtId="166" fontId="0" fillId="0" borderId="0" xfId="0" applyNumberFormat="1" applyFont="1" applyFill="1"/>
    <xf numFmtId="166" fontId="7" fillId="0" borderId="0" xfId="0" applyNumberFormat="1" applyFont="1" applyFill="1"/>
    <xf numFmtId="166" fontId="6" fillId="0" borderId="9" xfId="0" applyNumberFormat="1" applyFont="1" applyFill="1" applyBorder="1"/>
    <xf numFmtId="166" fontId="6" fillId="0" borderId="0" xfId="0" applyNumberFormat="1" applyFont="1" applyFill="1"/>
    <xf numFmtId="165" fontId="0" fillId="0" borderId="0" xfId="0" applyNumberFormat="1" applyFill="1"/>
    <xf numFmtId="165" fontId="0" fillId="0" borderId="0" xfId="0" applyNumberFormat="1" applyFont="1" applyFill="1"/>
    <xf numFmtId="166" fontId="7" fillId="0" borderId="0" xfId="0" applyNumberFormat="1" applyFont="1" applyFill="1" applyBorder="1"/>
    <xf numFmtId="166" fontId="6" fillId="0" borderId="0" xfId="0" applyNumberFormat="1" applyFont="1" applyFill="1" applyBorder="1"/>
    <xf numFmtId="2" fontId="0" fillId="0" borderId="9" xfId="0" applyNumberFormat="1" applyFill="1" applyBorder="1"/>
    <xf numFmtId="166" fontId="8" fillId="0" borderId="9" xfId="0" applyNumberFormat="1" applyFont="1" applyFill="1" applyBorder="1"/>
    <xf numFmtId="165" fontId="0" fillId="0" borderId="9" xfId="0" applyNumberFormat="1" applyFill="1" applyBorder="1"/>
    <xf numFmtId="2" fontId="0" fillId="0" borderId="0" xfId="0" applyNumberFormat="1" applyFill="1" applyBorder="1"/>
    <xf numFmtId="166" fontId="8" fillId="0" borderId="0" xfId="0" applyNumberFormat="1" applyFont="1" applyFill="1" applyBorder="1"/>
    <xf numFmtId="165" fontId="0" fillId="0" borderId="0" xfId="0" applyNumberFormat="1" applyFill="1" applyBorder="1"/>
    <xf numFmtId="2" fontId="0" fillId="0" borderId="0" xfId="0" applyNumberFormat="1" applyBorder="1"/>
    <xf numFmtId="165" fontId="0" fillId="0" borderId="0" xfId="0" applyNumberFormat="1" applyBorder="1"/>
    <xf numFmtId="2" fontId="7" fillId="0" borderId="0" xfId="0" applyNumberFormat="1" applyFont="1" applyFill="1" applyBorder="1"/>
    <xf numFmtId="2" fontId="7" fillId="0" borderId="0" xfId="0" applyNumberFormat="1" applyFont="1" applyFill="1"/>
    <xf numFmtId="165" fontId="7" fillId="0" borderId="0" xfId="0" applyNumberFormat="1" applyFont="1" applyFill="1" applyBorder="1"/>
    <xf numFmtId="165" fontId="7" fillId="0" borderId="0" xfId="0" applyNumberFormat="1" applyFont="1" applyFill="1"/>
    <xf numFmtId="166" fontId="6" fillId="0" borderId="0" xfId="0" applyNumberFormat="1" applyFont="1" applyBorder="1"/>
    <xf numFmtId="166" fontId="13" fillId="0" borderId="0" xfId="0" applyNumberFormat="1" applyFont="1" applyFill="1"/>
    <xf numFmtId="166" fontId="16" fillId="0" borderId="0" xfId="0" applyNumberFormat="1" applyFont="1" applyFill="1"/>
    <xf numFmtId="166" fontId="17" fillId="0" borderId="0" xfId="0" applyNumberFormat="1" applyFont="1" applyFill="1"/>
    <xf numFmtId="0" fontId="0" fillId="0" borderId="0" xfId="0" applyFont="1"/>
    <xf numFmtId="49" fontId="0" fillId="0" borderId="0" xfId="0" applyNumberFormat="1"/>
    <xf numFmtId="49" fontId="0" fillId="0" borderId="7" xfId="0" applyNumberFormat="1" applyBorder="1"/>
    <xf numFmtId="49" fontId="7" fillId="0" borderId="0" xfId="0" applyNumberFormat="1" applyFont="1"/>
    <xf numFmtId="0" fontId="7" fillId="0" borderId="7" xfId="0" applyFont="1" applyBorder="1"/>
    <xf numFmtId="49" fontId="7" fillId="0" borderId="7" xfId="0" applyNumberFormat="1" applyFont="1" applyBorder="1"/>
    <xf numFmtId="49" fontId="0" fillId="0" borderId="7" xfId="0" applyNumberFormat="1" applyBorder="1" applyAlignment="1">
      <alignment wrapText="1"/>
    </xf>
    <xf numFmtId="2" fontId="0" fillId="0" borderId="0" xfId="0" applyNumberFormat="1" applyFont="1" applyBorder="1"/>
    <xf numFmtId="2" fontId="0" fillId="0" borderId="9" xfId="0" applyNumberFormat="1" applyFont="1" applyBorder="1"/>
    <xf numFmtId="166" fontId="8" fillId="0" borderId="0" xfId="0" applyNumberFormat="1" applyFont="1" applyFill="1"/>
    <xf numFmtId="0" fontId="0" fillId="0" borderId="0" xfId="0" applyFill="1"/>
    <xf numFmtId="166" fontId="0" fillId="0" borderId="7" xfId="0" applyNumberFormat="1" applyFill="1" applyBorder="1"/>
    <xf numFmtId="166" fontId="7" fillId="0" borderId="8" xfId="0" applyNumberFormat="1" applyFont="1" applyFill="1" applyBorder="1"/>
    <xf numFmtId="2" fontId="7" fillId="0" borderId="10" xfId="0" applyNumberFormat="1" applyFont="1" applyFill="1" applyBorder="1"/>
    <xf numFmtId="166" fontId="0" fillId="0" borderId="10" xfId="0" applyNumberFormat="1" applyFill="1" applyBorder="1"/>
    <xf numFmtId="166" fontId="7" fillId="0" borderId="10" xfId="0" applyNumberFormat="1" applyFont="1" applyFill="1" applyBorder="1"/>
    <xf numFmtId="165" fontId="7" fillId="0" borderId="10" xfId="0" applyNumberFormat="1" applyFont="1" applyFill="1" applyBorder="1"/>
    <xf numFmtId="0" fontId="6" fillId="0" borderId="10" xfId="0" applyFont="1" applyFill="1" applyBorder="1"/>
    <xf numFmtId="0" fontId="8" fillId="0" borderId="0" xfId="0" applyFont="1" applyFill="1"/>
    <xf numFmtId="2" fontId="8" fillId="0" borderId="0" xfId="0" applyNumberFormat="1" applyFont="1" applyFill="1"/>
    <xf numFmtId="165" fontId="8" fillId="0" borderId="0" xfId="0" applyNumberFormat="1" applyFont="1" applyFill="1"/>
    <xf numFmtId="0" fontId="0" fillId="0" borderId="8" xfId="0" applyFill="1" applyBorder="1"/>
    <xf numFmtId="0" fontId="7" fillId="0" borderId="8" xfId="0" applyFont="1" applyFill="1" applyBorder="1"/>
    <xf numFmtId="2" fontId="7" fillId="0" borderId="8" xfId="0" applyNumberFormat="1" applyFont="1" applyFill="1" applyBorder="1"/>
    <xf numFmtId="165" fontId="7" fillId="0" borderId="8" xfId="0" applyNumberFormat="1" applyFont="1" applyFill="1" applyBorder="1"/>
    <xf numFmtId="166" fontId="6" fillId="0" borderId="10" xfId="0" applyNumberFormat="1" applyFont="1" applyFill="1" applyBorder="1"/>
    <xf numFmtId="0" fontId="6" fillId="0" borderId="0" xfId="0" applyFont="1" applyFill="1"/>
    <xf numFmtId="0" fontId="14" fillId="0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A17" sqref="A17"/>
    </sheetView>
  </sheetViews>
  <sheetFormatPr defaultRowHeight="15" x14ac:dyDescent="0.25"/>
  <sheetData>
    <row r="1" spans="1:5" x14ac:dyDescent="0.25">
      <c r="A1" s="1" t="s">
        <v>238</v>
      </c>
      <c r="B1" s="1"/>
      <c r="C1" s="1"/>
      <c r="D1" s="1"/>
      <c r="E1" s="1"/>
    </row>
    <row r="2" spans="1:5" x14ac:dyDescent="0.25">
      <c r="B2" s="33" t="s">
        <v>46</v>
      </c>
      <c r="C2" s="32"/>
      <c r="D2" s="31" t="s">
        <v>45</v>
      </c>
      <c r="E2" s="30"/>
    </row>
    <row r="3" spans="1:5" x14ac:dyDescent="0.25">
      <c r="A3" s="4"/>
      <c r="B3" s="5" t="s">
        <v>233</v>
      </c>
      <c r="C3" s="29" t="s">
        <v>43</v>
      </c>
      <c r="D3" s="28" t="s">
        <v>44</v>
      </c>
      <c r="E3" s="6" t="s">
        <v>43</v>
      </c>
    </row>
    <row r="4" spans="1:5" x14ac:dyDescent="0.25">
      <c r="A4" s="4" t="s">
        <v>42</v>
      </c>
      <c r="B4" s="11">
        <v>0.2</v>
      </c>
      <c r="C4" s="27">
        <v>133</v>
      </c>
      <c r="D4" s="7"/>
      <c r="E4" s="22"/>
    </row>
    <row r="5" spans="1:5" x14ac:dyDescent="0.25">
      <c r="A5" s="4" t="s">
        <v>41</v>
      </c>
      <c r="B5" s="9">
        <v>200</v>
      </c>
      <c r="C5" s="27">
        <v>130</v>
      </c>
      <c r="D5" s="7"/>
      <c r="E5" s="22"/>
    </row>
    <row r="6" spans="1:5" x14ac:dyDescent="0.25">
      <c r="A6" s="4" t="s">
        <v>40</v>
      </c>
      <c r="B6" s="9">
        <v>25</v>
      </c>
      <c r="C6" s="27">
        <v>121</v>
      </c>
      <c r="D6" s="9">
        <v>7</v>
      </c>
      <c r="E6" s="22">
        <v>8</v>
      </c>
    </row>
    <row r="7" spans="1:5" x14ac:dyDescent="0.25">
      <c r="A7" s="4" t="s">
        <v>39</v>
      </c>
      <c r="B7" s="9">
        <v>45</v>
      </c>
      <c r="C7" s="27">
        <v>125</v>
      </c>
      <c r="D7" s="9">
        <v>4</v>
      </c>
      <c r="E7" s="22">
        <v>8</v>
      </c>
    </row>
    <row r="8" spans="1:5" x14ac:dyDescent="0.25">
      <c r="A8" s="4" t="s">
        <v>38</v>
      </c>
      <c r="B8" s="11">
        <v>0.6</v>
      </c>
      <c r="C8" s="27">
        <v>238</v>
      </c>
      <c r="D8" s="7"/>
      <c r="E8" s="22"/>
    </row>
    <row r="9" spans="1:5" x14ac:dyDescent="0.25">
      <c r="A9" s="4" t="s">
        <v>37</v>
      </c>
      <c r="B9" s="11">
        <v>7</v>
      </c>
      <c r="C9" s="27">
        <v>164</v>
      </c>
      <c r="D9" s="11">
        <v>0.8</v>
      </c>
      <c r="E9" s="22">
        <v>16</v>
      </c>
    </row>
    <row r="10" spans="1:5" x14ac:dyDescent="0.25">
      <c r="A10" s="4" t="s">
        <v>36</v>
      </c>
      <c r="B10" s="7">
        <v>0.08</v>
      </c>
      <c r="C10" s="27">
        <v>57</v>
      </c>
      <c r="D10" s="7"/>
      <c r="E10" s="22"/>
    </row>
    <row r="11" spans="1:5" x14ac:dyDescent="0.25">
      <c r="A11" s="4" t="s">
        <v>35</v>
      </c>
      <c r="B11" s="11">
        <v>5.6</v>
      </c>
      <c r="C11" s="27">
        <v>78</v>
      </c>
      <c r="D11" s="11">
        <v>0.5</v>
      </c>
      <c r="E11" s="22">
        <v>6</v>
      </c>
    </row>
    <row r="12" spans="1:5" x14ac:dyDescent="0.25">
      <c r="A12" s="4" t="s">
        <v>34</v>
      </c>
      <c r="B12" s="11">
        <v>3.5</v>
      </c>
      <c r="C12" s="27">
        <v>222</v>
      </c>
      <c r="D12" s="11">
        <v>0.4</v>
      </c>
      <c r="E12" s="22">
        <v>18</v>
      </c>
    </row>
    <row r="13" spans="1:5" x14ac:dyDescent="0.25">
      <c r="A13" s="4" t="s">
        <v>33</v>
      </c>
      <c r="B13" s="11"/>
      <c r="C13" s="26"/>
      <c r="D13" s="9">
        <v>12</v>
      </c>
      <c r="E13" s="22">
        <v>23</v>
      </c>
    </row>
    <row r="14" spans="1:5" x14ac:dyDescent="0.25">
      <c r="A14" s="4" t="s">
        <v>32</v>
      </c>
      <c r="B14" s="8"/>
      <c r="C14" s="25"/>
      <c r="D14" s="8">
        <v>5</v>
      </c>
      <c r="E14" s="24">
        <v>20</v>
      </c>
    </row>
    <row r="15" spans="1:5" x14ac:dyDescent="0.25">
      <c r="A15" s="4" t="s">
        <v>31</v>
      </c>
      <c r="B15" s="4"/>
      <c r="C15" s="23"/>
      <c r="D15" s="8">
        <v>15</v>
      </c>
      <c r="E15" s="22">
        <v>9</v>
      </c>
    </row>
    <row r="16" spans="1:5" ht="15.75" x14ac:dyDescent="0.25">
      <c r="A16" s="4" t="s">
        <v>234</v>
      </c>
    </row>
    <row r="17" spans="1:1" x14ac:dyDescent="0.25">
      <c r="A17" s="4" t="s">
        <v>237</v>
      </c>
    </row>
    <row r="18" spans="1:1" x14ac:dyDescent="0.25">
      <c r="A18" s="4" t="s">
        <v>236</v>
      </c>
    </row>
    <row r="19" spans="1:1" x14ac:dyDescent="0.25">
      <c r="A19" s="4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selection activeCell="J12" sqref="J12"/>
    </sheetView>
  </sheetViews>
  <sheetFormatPr defaultRowHeight="15" x14ac:dyDescent="0.25"/>
  <cols>
    <col min="1" max="1" width="4.85546875" style="2" customWidth="1"/>
    <col min="2" max="2" width="7.42578125" style="2" customWidth="1"/>
    <col min="3" max="3" width="6.7109375" style="2" customWidth="1"/>
    <col min="4" max="4" width="9.85546875" style="2" customWidth="1"/>
    <col min="5" max="5" width="9.5703125" style="2" customWidth="1"/>
    <col min="6" max="6" width="7.85546875" style="2" customWidth="1"/>
    <col min="7" max="7" width="1.42578125" style="2" customWidth="1"/>
    <col min="8" max="8" width="6.7109375" style="2" customWidth="1"/>
    <col min="9" max="9" width="5" style="2" bestFit="1" customWidth="1"/>
    <col min="10" max="10" width="6.7109375" style="2" customWidth="1"/>
    <col min="11" max="11" width="5" style="2" bestFit="1" customWidth="1"/>
    <col min="12" max="12" width="6.7109375" style="2" customWidth="1"/>
    <col min="13" max="13" width="4" style="2" bestFit="1" customWidth="1"/>
    <col min="14" max="17" width="7.7109375" style="2" customWidth="1"/>
    <col min="18" max="18" width="9.140625" style="2"/>
  </cols>
  <sheetData>
    <row r="1" spans="1:18" x14ac:dyDescent="0.25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25">
      <c r="A3" s="3"/>
      <c r="B3" s="135" t="s">
        <v>30</v>
      </c>
      <c r="C3" s="136"/>
      <c r="D3" s="18" t="s">
        <v>240</v>
      </c>
      <c r="E3" s="137" t="s">
        <v>28</v>
      </c>
      <c r="F3" s="135"/>
      <c r="G3" s="3"/>
      <c r="H3" s="9"/>
      <c r="I3" s="8"/>
      <c r="J3" s="8"/>
      <c r="K3" s="8"/>
      <c r="L3" s="8"/>
      <c r="M3" s="8"/>
      <c r="N3" s="8"/>
      <c r="O3" s="10"/>
      <c r="P3" s="10"/>
      <c r="Q3" s="8"/>
      <c r="R3" s="8"/>
    </row>
    <row r="4" spans="1:18" ht="27.75" x14ac:dyDescent="0.25">
      <c r="A4" s="4"/>
      <c r="B4" s="5" t="s">
        <v>26</v>
      </c>
      <c r="C4" s="6" t="s">
        <v>239</v>
      </c>
      <c r="D4" s="19"/>
      <c r="E4" s="5" t="s">
        <v>241</v>
      </c>
      <c r="F4" s="6" t="s">
        <v>0</v>
      </c>
      <c r="G4" s="4"/>
      <c r="H4" s="14"/>
      <c r="I4" s="13"/>
      <c r="J4" s="13"/>
      <c r="K4" s="13"/>
      <c r="L4" s="13"/>
      <c r="M4" s="13"/>
      <c r="N4" s="13"/>
      <c r="O4" s="15"/>
      <c r="P4" s="13"/>
      <c r="Q4" s="13"/>
      <c r="R4" s="13"/>
    </row>
    <row r="5" spans="1:18" x14ac:dyDescent="0.25">
      <c r="A5" s="4" t="s">
        <v>1</v>
      </c>
      <c r="B5" s="7">
        <v>9.14</v>
      </c>
      <c r="C5" s="7">
        <v>0.52</v>
      </c>
      <c r="D5" s="20">
        <f>ABS(B5-E5)/E5*100</f>
        <v>7.6767676767676747</v>
      </c>
      <c r="E5" s="7">
        <v>9.9</v>
      </c>
      <c r="F5" s="7">
        <v>0.14000000000000001</v>
      </c>
      <c r="G5" s="8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x14ac:dyDescent="0.25">
      <c r="A6" s="4" t="s">
        <v>27</v>
      </c>
      <c r="B6" s="7">
        <v>1989</v>
      </c>
      <c r="C6" s="7">
        <v>204</v>
      </c>
      <c r="D6" s="20">
        <f t="shared" ref="D6:D31" si="0">ABS(B6-E6)/E6*100</f>
        <v>0.85940215002437204</v>
      </c>
      <c r="E6" s="7">
        <f>0.35*2*30.973762/(30.973762*2+15.999*3)*10^4</f>
        <v>1972.0521414963785</v>
      </c>
      <c r="F6" s="7">
        <f>0.02*2*30.973762/(30.973762*2+15.999*3)*10^4</f>
        <v>112.68869379979306</v>
      </c>
      <c r="G6" s="8"/>
      <c r="H6" s="7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4" t="s">
        <v>2</v>
      </c>
      <c r="B7" s="7">
        <v>33.4</v>
      </c>
      <c r="C7" s="7">
        <v>2.8</v>
      </c>
      <c r="D7" s="20">
        <f t="shared" si="0"/>
        <v>4.3749999999999956</v>
      </c>
      <c r="E7" s="7">
        <v>32</v>
      </c>
      <c r="F7" s="7">
        <v>2</v>
      </c>
      <c r="G7" s="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x14ac:dyDescent="0.25">
      <c r="A8" s="4" t="s">
        <v>3</v>
      </c>
      <c r="B8" s="9">
        <v>13570</v>
      </c>
      <c r="C8" s="9">
        <v>706</v>
      </c>
      <c r="D8" s="20">
        <f t="shared" si="0"/>
        <v>0.51851851851851849</v>
      </c>
      <c r="E8" s="9">
        <v>13500</v>
      </c>
      <c r="F8" s="9">
        <v>300</v>
      </c>
      <c r="G8" s="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5">
      <c r="A9" s="4" t="s">
        <v>4</v>
      </c>
      <c r="B9" s="9">
        <v>424</v>
      </c>
      <c r="C9" s="9">
        <v>5.7</v>
      </c>
      <c r="D9" s="20">
        <f t="shared" si="0"/>
        <v>0.23529411764705879</v>
      </c>
      <c r="E9" s="9">
        <v>425</v>
      </c>
      <c r="F9" s="9">
        <v>7</v>
      </c>
      <c r="G9" s="8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25">
      <c r="A10" s="4" t="s">
        <v>5</v>
      </c>
      <c r="B10" s="9">
        <v>14.96</v>
      </c>
      <c r="C10" s="9">
        <v>17</v>
      </c>
      <c r="D10" s="20">
        <f t="shared" si="0"/>
        <v>11.999999999999995</v>
      </c>
      <c r="E10" s="9">
        <v>17</v>
      </c>
      <c r="F10" s="9">
        <v>2</v>
      </c>
      <c r="G10" s="8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x14ac:dyDescent="0.25">
      <c r="A11" s="4" t="s">
        <v>6</v>
      </c>
      <c r="B11" s="9">
        <v>1478</v>
      </c>
      <c r="C11" s="9">
        <v>122</v>
      </c>
      <c r="D11" s="20">
        <f t="shared" si="0"/>
        <v>1.0252904989747096</v>
      </c>
      <c r="E11" s="9">
        <v>1463</v>
      </c>
      <c r="F11" s="9">
        <v>23</v>
      </c>
      <c r="G11" s="8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x14ac:dyDescent="0.25">
      <c r="A12" s="4" t="s">
        <v>7</v>
      </c>
      <c r="B12" s="7">
        <v>38.32</v>
      </c>
      <c r="C12" s="7">
        <v>0.56999999999999995</v>
      </c>
      <c r="D12" s="20">
        <f t="shared" si="0"/>
        <v>0.84210526315789536</v>
      </c>
      <c r="E12" s="7">
        <v>38</v>
      </c>
      <c r="F12" s="7">
        <v>1</v>
      </c>
      <c r="G12" s="8"/>
    </row>
    <row r="13" spans="1:18" x14ac:dyDescent="0.25">
      <c r="A13" s="4" t="s">
        <v>8</v>
      </c>
      <c r="B13" s="11">
        <v>11.86</v>
      </c>
      <c r="C13" s="11">
        <v>0.32</v>
      </c>
      <c r="D13" s="20">
        <f t="shared" si="0"/>
        <v>6.6141732283464565</v>
      </c>
      <c r="E13" s="11">
        <v>12.7</v>
      </c>
      <c r="F13" s="11">
        <v>0.9</v>
      </c>
      <c r="G13" s="8"/>
    </row>
    <row r="14" spans="1:18" x14ac:dyDescent="0.25">
      <c r="A14" s="4" t="s">
        <v>9</v>
      </c>
      <c r="B14" s="11">
        <v>16.91</v>
      </c>
      <c r="C14" s="11">
        <v>0.6</v>
      </c>
      <c r="D14" s="20">
        <f t="shared" si="0"/>
        <v>6.0555555555555554</v>
      </c>
      <c r="E14" s="11">
        <v>18</v>
      </c>
      <c r="F14" s="11">
        <v>1</v>
      </c>
      <c r="G14" s="8"/>
    </row>
    <row r="15" spans="1:18" x14ac:dyDescent="0.25">
      <c r="A15" s="4" t="s">
        <v>10</v>
      </c>
      <c r="B15" s="7">
        <v>156.69999999999999</v>
      </c>
      <c r="C15" s="7">
        <v>8.52</v>
      </c>
      <c r="D15" s="20">
        <f t="shared" si="0"/>
        <v>2.4183006535947635</v>
      </c>
      <c r="E15" s="7">
        <v>153</v>
      </c>
      <c r="F15" s="7">
        <v>9</v>
      </c>
      <c r="G15" s="8"/>
    </row>
    <row r="16" spans="1:18" x14ac:dyDescent="0.25">
      <c r="A16" s="4" t="s">
        <v>29</v>
      </c>
      <c r="B16" s="7">
        <v>23.21</v>
      </c>
      <c r="C16" s="7">
        <v>1.5</v>
      </c>
      <c r="D16" s="20">
        <f t="shared" si="0"/>
        <v>3.291666666666663</v>
      </c>
      <c r="E16" s="7">
        <v>24</v>
      </c>
      <c r="F16" s="7">
        <v>1</v>
      </c>
      <c r="G16" s="8"/>
    </row>
    <row r="17" spans="1:7" x14ac:dyDescent="0.25">
      <c r="A17" s="4" t="s">
        <v>11</v>
      </c>
      <c r="B17" s="7">
        <v>45.33</v>
      </c>
      <c r="C17" s="7">
        <v>1.03</v>
      </c>
      <c r="D17" s="20">
        <f t="shared" si="0"/>
        <v>11.117647058823533</v>
      </c>
      <c r="E17" s="7">
        <v>51</v>
      </c>
      <c r="F17" s="7">
        <v>3</v>
      </c>
      <c r="G17" s="8"/>
    </row>
    <row r="18" spans="1:7" x14ac:dyDescent="0.25">
      <c r="A18" s="4" t="s">
        <v>12</v>
      </c>
      <c r="B18" s="11">
        <v>304.5</v>
      </c>
      <c r="C18" s="11">
        <v>5.87</v>
      </c>
      <c r="D18" s="20">
        <f t="shared" si="0"/>
        <v>5.1401869158878499</v>
      </c>
      <c r="E18" s="11">
        <v>321</v>
      </c>
      <c r="F18" s="11">
        <v>6</v>
      </c>
      <c r="G18" s="8"/>
    </row>
    <row r="19" spans="1:7" x14ac:dyDescent="0.25">
      <c r="A19" s="4" t="s">
        <v>13</v>
      </c>
      <c r="B19" s="12">
        <v>31.92</v>
      </c>
      <c r="C19" s="12">
        <v>3.71</v>
      </c>
      <c r="D19" s="20">
        <f t="shared" si="0"/>
        <v>2.9677419354838768</v>
      </c>
      <c r="E19" s="12">
        <v>31</v>
      </c>
      <c r="F19" s="12">
        <v>2</v>
      </c>
      <c r="G19" s="8"/>
    </row>
    <row r="20" spans="1:7" x14ac:dyDescent="0.25">
      <c r="A20" s="4" t="s">
        <v>14</v>
      </c>
      <c r="B20" s="12">
        <v>154.69999999999999</v>
      </c>
      <c r="C20" s="12">
        <v>3.78</v>
      </c>
      <c r="D20" s="20">
        <f t="shared" si="0"/>
        <v>7.365269461077852</v>
      </c>
      <c r="E20" s="12">
        <v>167</v>
      </c>
      <c r="F20" s="12">
        <v>8</v>
      </c>
      <c r="G20" s="8"/>
    </row>
    <row r="21" spans="1:7" x14ac:dyDescent="0.25">
      <c r="A21" s="4" t="s">
        <v>15</v>
      </c>
      <c r="B21" s="12">
        <v>635.29999999999995</v>
      </c>
      <c r="C21" s="12">
        <v>22.5</v>
      </c>
      <c r="D21" s="20">
        <f t="shared" si="0"/>
        <v>0.88923556942278392</v>
      </c>
      <c r="E21" s="12">
        <v>641</v>
      </c>
      <c r="F21" s="12">
        <v>14</v>
      </c>
      <c r="G21" s="8"/>
    </row>
    <row r="22" spans="1:7" x14ac:dyDescent="0.25">
      <c r="A22" s="4" t="s">
        <v>16</v>
      </c>
      <c r="B22" s="12">
        <v>25.38</v>
      </c>
      <c r="C22" s="12">
        <v>2.12</v>
      </c>
      <c r="D22" s="20">
        <f t="shared" si="0"/>
        <v>1.519999999999996</v>
      </c>
      <c r="E22" s="12">
        <v>25</v>
      </c>
      <c r="F22" s="12">
        <v>1</v>
      </c>
      <c r="G22" s="8"/>
    </row>
    <row r="23" spans="1:7" x14ac:dyDescent="0.25">
      <c r="A23" s="4" t="s">
        <v>17</v>
      </c>
      <c r="B23" s="12">
        <v>51.55</v>
      </c>
      <c r="C23" s="12">
        <v>1.47</v>
      </c>
      <c r="D23" s="20">
        <f t="shared" si="0"/>
        <v>0.86538461538462086</v>
      </c>
      <c r="E23" s="12">
        <v>52</v>
      </c>
      <c r="F23" s="12">
        <v>2</v>
      </c>
      <c r="G23" s="8"/>
    </row>
    <row r="24" spans="1:7" x14ac:dyDescent="0.25">
      <c r="A24" s="4" t="s">
        <v>18</v>
      </c>
      <c r="B24" s="12">
        <v>27.39</v>
      </c>
      <c r="C24" s="12">
        <v>2.61</v>
      </c>
      <c r="D24" s="20">
        <f t="shared" si="0"/>
        <v>1.4444444444444466</v>
      </c>
      <c r="E24" s="12">
        <v>27</v>
      </c>
      <c r="F24" s="12">
        <v>1</v>
      </c>
      <c r="G24" s="8"/>
    </row>
    <row r="25" spans="1:7" x14ac:dyDescent="0.25">
      <c r="A25" s="4" t="s">
        <v>19</v>
      </c>
      <c r="B25" s="12">
        <v>6.06</v>
      </c>
      <c r="C25" s="12">
        <v>0.77</v>
      </c>
      <c r="D25" s="20">
        <f t="shared" si="0"/>
        <v>3.8095238095238133</v>
      </c>
      <c r="E25" s="12">
        <v>6.3</v>
      </c>
      <c r="F25" s="12">
        <v>0.5</v>
      </c>
      <c r="G25" s="8"/>
    </row>
    <row r="26" spans="1:7" x14ac:dyDescent="0.25">
      <c r="A26" s="4" t="s">
        <v>20</v>
      </c>
      <c r="B26" s="12">
        <v>1.86</v>
      </c>
      <c r="C26" s="12">
        <v>0.26</v>
      </c>
      <c r="D26" s="20">
        <f t="shared" si="0"/>
        <v>2.6178010471204098</v>
      </c>
      <c r="E26" s="12">
        <v>1.91</v>
      </c>
      <c r="F26" s="12">
        <v>0.09</v>
      </c>
      <c r="G26" s="8"/>
    </row>
    <row r="27" spans="1:7" x14ac:dyDescent="0.25">
      <c r="A27" s="4" t="s">
        <v>21</v>
      </c>
      <c r="B27" s="12">
        <v>6.28</v>
      </c>
      <c r="C27" s="12">
        <v>0.91</v>
      </c>
      <c r="D27" s="20">
        <f t="shared" si="0"/>
        <v>3.384615384615381</v>
      </c>
      <c r="E27" s="12">
        <v>6.5</v>
      </c>
      <c r="F27" s="12">
        <v>0.6</v>
      </c>
      <c r="G27" s="8"/>
    </row>
    <row r="28" spans="1:7" x14ac:dyDescent="0.25">
      <c r="A28" s="4" t="s">
        <v>22</v>
      </c>
      <c r="B28" s="12">
        <v>6.27</v>
      </c>
      <c r="C28" s="12">
        <v>0.76</v>
      </c>
      <c r="D28" s="20">
        <f t="shared" si="0"/>
        <v>4.4999999999999929</v>
      </c>
      <c r="E28" s="12">
        <v>6</v>
      </c>
      <c r="F28" s="12">
        <v>0.4</v>
      </c>
      <c r="G28" s="8"/>
    </row>
    <row r="29" spans="1:7" x14ac:dyDescent="0.25">
      <c r="A29" s="4" t="s">
        <v>23</v>
      </c>
      <c r="B29" s="12">
        <v>3.79</v>
      </c>
      <c r="C29" s="12">
        <v>0.51</v>
      </c>
      <c r="D29" s="20">
        <f t="shared" si="0"/>
        <v>14.848484848484855</v>
      </c>
      <c r="E29" s="12">
        <v>3.3</v>
      </c>
      <c r="F29" s="12">
        <v>0.02</v>
      </c>
      <c r="G29" s="8"/>
    </row>
    <row r="30" spans="1:7" x14ac:dyDescent="0.25">
      <c r="A30" s="4" t="s">
        <v>24</v>
      </c>
      <c r="B30" s="12">
        <v>3.1560000000000001</v>
      </c>
      <c r="C30" s="12">
        <v>0.49</v>
      </c>
      <c r="D30" s="20">
        <f t="shared" si="0"/>
        <v>1.3750000000000013</v>
      </c>
      <c r="E30" s="12">
        <v>3.2</v>
      </c>
      <c r="F30" s="12">
        <v>0.3</v>
      </c>
      <c r="G30" s="8"/>
    </row>
    <row r="31" spans="1:7" x14ac:dyDescent="0.25">
      <c r="A31" s="4" t="s">
        <v>25</v>
      </c>
      <c r="B31" s="12">
        <v>0.5</v>
      </c>
      <c r="C31" s="12">
        <v>0.15</v>
      </c>
      <c r="D31" s="20">
        <f t="shared" si="0"/>
        <v>6.3829787234042614</v>
      </c>
      <c r="E31" s="12">
        <v>0.47</v>
      </c>
      <c r="F31" s="12">
        <v>0.04</v>
      </c>
      <c r="G31" s="8"/>
    </row>
    <row r="32" spans="1:7" ht="15.75" x14ac:dyDescent="0.25">
      <c r="A32" s="4" t="s">
        <v>242</v>
      </c>
      <c r="B32" s="4"/>
      <c r="C32" s="4"/>
      <c r="D32" s="4"/>
      <c r="E32" s="4"/>
      <c r="F32" s="4"/>
      <c r="G32" s="4"/>
    </row>
    <row r="33" spans="1:7" ht="15.75" x14ac:dyDescent="0.25">
      <c r="A33" s="13" t="s">
        <v>244</v>
      </c>
      <c r="B33" s="13"/>
      <c r="C33" s="13"/>
      <c r="D33" s="21"/>
      <c r="E33" s="13"/>
      <c r="F33" s="13"/>
      <c r="G33" s="13"/>
    </row>
    <row r="34" spans="1:7" ht="15.75" x14ac:dyDescent="0.25">
      <c r="A34" s="13" t="s">
        <v>243</v>
      </c>
      <c r="B34" s="16"/>
      <c r="C34" s="16"/>
      <c r="D34" s="13"/>
      <c r="E34" s="13"/>
      <c r="F34" s="13"/>
      <c r="G34" s="13"/>
    </row>
    <row r="35" spans="1:7" x14ac:dyDescent="0.25">
      <c r="A35" s="13"/>
      <c r="B35" s="16"/>
      <c r="C35" s="16"/>
      <c r="D35" s="13"/>
      <c r="E35" s="13"/>
      <c r="F35" s="13"/>
      <c r="G35" s="13"/>
    </row>
    <row r="36" spans="1:7" x14ac:dyDescent="0.25">
      <c r="A36" s="13"/>
      <c r="B36" s="16"/>
      <c r="C36" s="16"/>
      <c r="D36" s="13"/>
      <c r="E36" s="13"/>
      <c r="F36" s="13"/>
      <c r="G36" s="13"/>
    </row>
    <row r="37" spans="1:7" x14ac:dyDescent="0.25">
      <c r="A37" s="13"/>
      <c r="B37" s="16"/>
      <c r="C37" s="16"/>
      <c r="D37" s="13"/>
      <c r="E37" s="13"/>
      <c r="F37" s="13"/>
      <c r="G37" s="13"/>
    </row>
    <row r="38" spans="1:7" x14ac:dyDescent="0.25">
      <c r="A38" s="13"/>
      <c r="B38" s="16"/>
      <c r="C38" s="16"/>
      <c r="D38" s="13"/>
      <c r="E38" s="13"/>
      <c r="F38" s="13"/>
      <c r="G38" s="13"/>
    </row>
    <row r="39" spans="1:7" x14ac:dyDescent="0.25">
      <c r="A39" s="13"/>
      <c r="B39" s="16"/>
      <c r="C39" s="16"/>
      <c r="D39" s="13"/>
      <c r="E39" s="13"/>
      <c r="F39" s="13"/>
      <c r="G39" s="13"/>
    </row>
    <row r="40" spans="1:7" x14ac:dyDescent="0.25">
      <c r="A40" s="13"/>
      <c r="B40" s="16"/>
      <c r="C40" s="16"/>
      <c r="D40" s="13"/>
      <c r="E40" s="13"/>
      <c r="F40" s="13"/>
      <c r="G40" s="13"/>
    </row>
    <row r="41" spans="1:7" x14ac:dyDescent="0.25">
      <c r="B41" s="17"/>
      <c r="C41" s="17"/>
    </row>
    <row r="42" spans="1:7" x14ac:dyDescent="0.25">
      <c r="B42" s="17"/>
      <c r="C42" s="17"/>
    </row>
    <row r="43" spans="1:7" x14ac:dyDescent="0.25">
      <c r="B43" s="17"/>
      <c r="C43" s="17"/>
    </row>
    <row r="44" spans="1:7" x14ac:dyDescent="0.25">
      <c r="B44" s="17"/>
      <c r="C44" s="17"/>
    </row>
    <row r="45" spans="1:7" x14ac:dyDescent="0.25">
      <c r="B45" s="17"/>
      <c r="C45" s="17"/>
    </row>
    <row r="46" spans="1:7" x14ac:dyDescent="0.25">
      <c r="B46" s="17"/>
      <c r="C46" s="17"/>
    </row>
    <row r="47" spans="1:7" x14ac:dyDescent="0.25">
      <c r="B47" s="17"/>
      <c r="C47" s="17"/>
    </row>
    <row r="48" spans="1:7" x14ac:dyDescent="0.25">
      <c r="B48" s="17"/>
      <c r="C48" s="17"/>
    </row>
    <row r="49" spans="2:3" x14ac:dyDescent="0.25">
      <c r="B49" s="17"/>
      <c r="C49" s="17"/>
    </row>
  </sheetData>
  <mergeCells count="2">
    <mergeCell ref="B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00"/>
  <sheetViews>
    <sheetView zoomScaleNormal="100" workbookViewId="0">
      <selection activeCell="A397" sqref="A397"/>
    </sheetView>
  </sheetViews>
  <sheetFormatPr defaultRowHeight="15" x14ac:dyDescent="0.25"/>
  <cols>
    <col min="1" max="1" width="12.28515625" customWidth="1"/>
    <col min="6" max="6" width="9.140625" style="117"/>
  </cols>
  <sheetData>
    <row r="1" spans="1:27" x14ac:dyDescent="0.25">
      <c r="A1" t="s">
        <v>83</v>
      </c>
      <c r="D1" s="34"/>
    </row>
    <row r="2" spans="1:27" ht="17.25" x14ac:dyDescent="0.25">
      <c r="A2" t="s">
        <v>47</v>
      </c>
      <c r="B2" t="s">
        <v>48</v>
      </c>
      <c r="C2" t="s">
        <v>49</v>
      </c>
      <c r="D2" s="34" t="s">
        <v>50</v>
      </c>
      <c r="E2" t="s">
        <v>51</v>
      </c>
      <c r="F2" s="117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84</v>
      </c>
      <c r="N2" t="s">
        <v>92</v>
      </c>
    </row>
    <row r="3" spans="1:27" x14ac:dyDescent="0.25">
      <c r="A3" s="35" t="s">
        <v>59</v>
      </c>
      <c r="B3" s="35">
        <v>1</v>
      </c>
      <c r="C3" s="36">
        <v>41.241809700526169</v>
      </c>
      <c r="D3" s="37"/>
      <c r="E3" s="37">
        <v>2.2962608011151821E-2</v>
      </c>
      <c r="F3" s="118">
        <v>1.4922652414772081E-2</v>
      </c>
      <c r="G3" s="36">
        <v>8.9148033270631188</v>
      </c>
      <c r="H3" s="37">
        <v>0.12301361518942849</v>
      </c>
      <c r="I3" s="36">
        <v>49.175816260507403</v>
      </c>
      <c r="J3" s="37">
        <v>7.583836015952293E-2</v>
      </c>
      <c r="K3" s="36">
        <v>0.43083347612842504</v>
      </c>
      <c r="L3" s="35" t="s">
        <v>60</v>
      </c>
      <c r="M3" s="38">
        <v>100.23687200000001</v>
      </c>
      <c r="N3" s="40">
        <v>90.76910524058178</v>
      </c>
      <c r="AA3" s="39"/>
    </row>
    <row r="4" spans="1:27" x14ac:dyDescent="0.25">
      <c r="B4">
        <v>2</v>
      </c>
      <c r="C4" s="40">
        <v>41.017800884444988</v>
      </c>
      <c r="D4" s="34"/>
      <c r="E4" s="34">
        <v>2.7043767432703224E-2</v>
      </c>
      <c r="F4" s="82">
        <v>7.3456787388106225E-3</v>
      </c>
      <c r="G4" s="40">
        <v>9.0007372547060118</v>
      </c>
      <c r="H4" s="34">
        <v>0.12060968872869308</v>
      </c>
      <c r="I4" s="40">
        <v>49.329536131064792</v>
      </c>
      <c r="J4" s="34">
        <v>6.7892638759690926E-2</v>
      </c>
      <c r="K4" s="40">
        <v>0.42903395612431205</v>
      </c>
      <c r="M4" s="39">
        <v>99.745717999999997</v>
      </c>
      <c r="N4" s="40">
        <v>90.714732245199357</v>
      </c>
      <c r="AA4" s="39"/>
    </row>
    <row r="5" spans="1:27" x14ac:dyDescent="0.25">
      <c r="B5">
        <v>3</v>
      </c>
      <c r="C5" s="40">
        <v>41.299900000000001</v>
      </c>
      <c r="D5" s="34"/>
      <c r="E5" s="34">
        <v>1.8991000000000001E-2</v>
      </c>
      <c r="F5" s="82">
        <v>1.6537E-2</v>
      </c>
      <c r="G5" s="40">
        <v>9.01173</v>
      </c>
      <c r="H5" s="34">
        <v>0.11244999999999999</v>
      </c>
      <c r="I5" s="40">
        <v>49.404600000000002</v>
      </c>
      <c r="J5" s="34">
        <v>6.6418000000000005E-2</v>
      </c>
      <c r="K5" s="40">
        <v>0.40258100000000002</v>
      </c>
      <c r="M5" s="39">
        <v>99.745717999999997</v>
      </c>
      <c r="N5" s="40">
        <v>90.717258485591827</v>
      </c>
      <c r="AA5" s="39"/>
    </row>
    <row r="6" spans="1:27" x14ac:dyDescent="0.25">
      <c r="B6">
        <v>4</v>
      </c>
      <c r="C6" s="40">
        <v>41.11900237967496</v>
      </c>
      <c r="D6" s="34"/>
      <c r="E6" s="34">
        <v>1.9873805295300202E-2</v>
      </c>
      <c r="F6" s="82">
        <v>1.6187494544575801E-2</v>
      </c>
      <c r="G6" s="40">
        <v>8.9697421940791298</v>
      </c>
      <c r="H6" s="34">
        <v>0.13199558272128933</v>
      </c>
      <c r="I6" s="40">
        <v>49.233496425356009</v>
      </c>
      <c r="J6" s="34">
        <v>7.3361392525835581E-2</v>
      </c>
      <c r="K6" s="40">
        <v>0.43634072580291544</v>
      </c>
      <c r="M6" s="39">
        <v>99.774550999999988</v>
      </c>
      <c r="N6" s="40">
        <v>90.727365567714273</v>
      </c>
      <c r="AA6" s="39"/>
    </row>
    <row r="7" spans="1:27" x14ac:dyDescent="0.25">
      <c r="A7" s="41"/>
      <c r="B7" s="42" t="s">
        <v>61</v>
      </c>
      <c r="C7" s="43">
        <f>AVERAGE(C3:C6)</f>
        <v>41.169628241161526</v>
      </c>
      <c r="D7" s="44"/>
      <c r="E7" s="44">
        <f t="shared" ref="E7:N7" si="0">AVERAGE(E3:E6)</f>
        <v>2.2217795184788808E-2</v>
      </c>
      <c r="F7" s="116">
        <f t="shared" si="0"/>
        <v>1.3748206424539625E-2</v>
      </c>
      <c r="G7" s="43">
        <f t="shared" si="0"/>
        <v>8.9742531939620651</v>
      </c>
      <c r="H7" s="44">
        <f t="shared" si="0"/>
        <v>0.12201722165985274</v>
      </c>
      <c r="I7" s="43">
        <f t="shared" si="0"/>
        <v>49.285862204232046</v>
      </c>
      <c r="J7" s="44">
        <f t="shared" si="0"/>
        <v>7.0877597861262367E-2</v>
      </c>
      <c r="K7" s="43">
        <f t="shared" si="0"/>
        <v>0.42469728951391317</v>
      </c>
      <c r="L7" s="42"/>
      <c r="M7" s="45">
        <f t="shared" si="0"/>
        <v>99.87571475</v>
      </c>
      <c r="N7" s="43">
        <f t="shared" si="0"/>
        <v>90.732115384771816</v>
      </c>
    </row>
    <row r="8" spans="1:27" x14ac:dyDescent="0.25">
      <c r="A8" s="49"/>
      <c r="B8" s="49" t="s">
        <v>62</v>
      </c>
      <c r="C8" s="50">
        <f>2*_xlfn.STDEV.P(C3:C6)</f>
        <v>0.21862163279434918</v>
      </c>
      <c r="D8" s="51"/>
      <c r="E8" s="51">
        <f t="shared" ref="E8:K8" si="1">2*_xlfn.STDEV.P(E3:E6)</f>
        <v>6.3048592411374272E-3</v>
      </c>
      <c r="F8" s="119">
        <f t="shared" si="1"/>
        <v>7.489938603859058E-3</v>
      </c>
      <c r="G8" s="50">
        <f t="shared" si="1"/>
        <v>7.5236641728218603E-2</v>
      </c>
      <c r="H8" s="51">
        <f t="shared" si="1"/>
        <v>1.3931021813895378E-2</v>
      </c>
      <c r="I8" s="50">
        <f t="shared" si="1"/>
        <v>0.17566547912542785</v>
      </c>
      <c r="J8" s="51">
        <f t="shared" si="1"/>
        <v>7.7185745081482368E-3</v>
      </c>
      <c r="K8" s="50">
        <f t="shared" si="1"/>
        <v>2.6099029367720607E-2</v>
      </c>
      <c r="L8" s="49"/>
      <c r="M8" s="52">
        <f>2*_xlfn.STDEV.P(M3:M6)</f>
        <v>0.41769243895809033</v>
      </c>
      <c r="N8" s="50">
        <f>2*_xlfn.STDEV.P(N3:N6)</f>
        <v>4.3745984839319574E-2</v>
      </c>
    </row>
    <row r="9" spans="1:27" x14ac:dyDescent="0.25">
      <c r="A9" t="s">
        <v>63</v>
      </c>
      <c r="B9">
        <v>1</v>
      </c>
      <c r="C9" s="40">
        <v>41.48826897762838</v>
      </c>
      <c r="D9" s="34"/>
      <c r="E9" s="34">
        <v>1.8808191985734208E-2</v>
      </c>
      <c r="F9" s="82">
        <v>1.5481716433271182E-2</v>
      </c>
      <c r="G9" s="40">
        <v>8.9794557753459259</v>
      </c>
      <c r="H9" s="34">
        <v>0.13197563329045967</v>
      </c>
      <c r="I9" s="40">
        <v>48.828303457305552</v>
      </c>
      <c r="J9" s="34">
        <v>0.14929378913980534</v>
      </c>
      <c r="K9" s="40">
        <v>0.38830000331342268</v>
      </c>
      <c r="M9" s="39">
        <v>99.594899999999996</v>
      </c>
      <c r="N9" s="40">
        <v>90.648435959309367</v>
      </c>
    </row>
    <row r="10" spans="1:27" x14ac:dyDescent="0.25">
      <c r="B10">
        <v>2</v>
      </c>
      <c r="C10" s="40">
        <v>41.374670877527194</v>
      </c>
      <c r="D10" s="34"/>
      <c r="E10" s="34">
        <v>1.3206833272709466E-2</v>
      </c>
      <c r="F10" s="82">
        <v>1.3810449002648521E-2</v>
      </c>
      <c r="G10" s="40">
        <v>8.9207233212953501</v>
      </c>
      <c r="H10" s="34">
        <v>0.13606853201989208</v>
      </c>
      <c r="I10" s="40">
        <v>49.086509270113247</v>
      </c>
      <c r="J10" s="34">
        <v>7.6115345905978307E-2</v>
      </c>
      <c r="K10" s="40">
        <v>0.37889537086299863</v>
      </c>
      <c r="M10" s="39">
        <v>100.39499799999999</v>
      </c>
      <c r="N10" s="40">
        <v>90.748291618428709</v>
      </c>
    </row>
    <row r="11" spans="1:27" x14ac:dyDescent="0.25">
      <c r="B11">
        <v>3</v>
      </c>
      <c r="C11" s="40">
        <v>41.219442980891536</v>
      </c>
      <c r="D11" s="34"/>
      <c r="E11" s="34">
        <v>2.0705785476963067E-2</v>
      </c>
      <c r="F11" s="82">
        <v>1.2068572413957984E-2</v>
      </c>
      <c r="G11" s="40">
        <v>8.829572273265212</v>
      </c>
      <c r="H11" s="34">
        <v>0.1411793745966041</v>
      </c>
      <c r="I11" s="40">
        <v>49.286404938165454</v>
      </c>
      <c r="J11" s="34">
        <v>7.6437978345619093E-2</v>
      </c>
      <c r="K11" s="40">
        <v>0.41418809684464331</v>
      </c>
      <c r="M11" s="39">
        <v>99.46495400000002</v>
      </c>
      <c r="N11" s="40">
        <v>90.867939858270233</v>
      </c>
    </row>
    <row r="12" spans="1:27" x14ac:dyDescent="0.25">
      <c r="B12">
        <v>4</v>
      </c>
      <c r="C12" s="40">
        <v>41.213625554306063</v>
      </c>
      <c r="D12" s="34"/>
      <c r="E12" s="34">
        <v>1.9830273739186933E-2</v>
      </c>
      <c r="F12" s="82">
        <v>9.6001007475517135E-3</v>
      </c>
      <c r="G12" s="40">
        <v>9.0230145788516101</v>
      </c>
      <c r="H12" s="34">
        <v>0.14205028748596313</v>
      </c>
      <c r="I12" s="40">
        <v>49.123832538638879</v>
      </c>
      <c r="J12" s="34">
        <v>7.5848696811576424E-2</v>
      </c>
      <c r="K12" s="40">
        <v>0.39219796941917356</v>
      </c>
      <c r="M12" s="39">
        <v>99.988534000000001</v>
      </c>
      <c r="N12" s="40">
        <v>90.658560761711726</v>
      </c>
    </row>
    <row r="13" spans="1:27" x14ac:dyDescent="0.25">
      <c r="A13" s="41"/>
      <c r="B13" s="42" t="s">
        <v>61</v>
      </c>
      <c r="C13" s="43">
        <f>AVERAGE(C9:C12)</f>
        <v>41.324002097588291</v>
      </c>
      <c r="D13" s="44"/>
      <c r="E13" s="44">
        <f t="shared" ref="E13:K13" si="2">AVERAGE(E9:E12)</f>
        <v>1.8137771118648418E-2</v>
      </c>
      <c r="F13" s="116">
        <f t="shared" si="2"/>
        <v>1.2740209649357351E-2</v>
      </c>
      <c r="G13" s="43">
        <f t="shared" si="2"/>
        <v>8.9381914871895241</v>
      </c>
      <c r="H13" s="44">
        <f t="shared" si="2"/>
        <v>0.13781845684822974</v>
      </c>
      <c r="I13" s="43">
        <f t="shared" si="2"/>
        <v>49.081262551055779</v>
      </c>
      <c r="J13" s="44">
        <f t="shared" si="2"/>
        <v>9.4423952550744789E-2</v>
      </c>
      <c r="K13" s="43">
        <f t="shared" si="2"/>
        <v>0.39339536011005954</v>
      </c>
      <c r="L13" s="42"/>
      <c r="M13" s="45">
        <f>AVERAGE(M9:M12)</f>
        <v>99.860846500000008</v>
      </c>
      <c r="N13" s="43">
        <f>AVERAGE(N9:N12)</f>
        <v>90.730807049430013</v>
      </c>
    </row>
    <row r="14" spans="1:27" x14ac:dyDescent="0.25">
      <c r="A14" s="41"/>
      <c r="B14" s="41" t="s">
        <v>62</v>
      </c>
      <c r="C14" s="46">
        <f>2*_xlfn.STDEV.P(C9:C12)</f>
        <v>0.22949188074949653</v>
      </c>
      <c r="D14" s="47"/>
      <c r="E14" s="47">
        <f t="shared" ref="E14:K14" si="3">2*_xlfn.STDEV.P(E9:E12)</f>
        <v>5.8500320550042353E-3</v>
      </c>
      <c r="F14" s="84">
        <f t="shared" si="3"/>
        <v>4.3557608073392382E-3</v>
      </c>
      <c r="G14" s="46">
        <f t="shared" si="3"/>
        <v>0.14491711013338301</v>
      </c>
      <c r="H14" s="47">
        <f t="shared" si="3"/>
        <v>8.1489252475318644E-3</v>
      </c>
      <c r="I14" s="46">
        <f t="shared" si="3"/>
        <v>0.32849875799412898</v>
      </c>
      <c r="J14" s="47">
        <f t="shared" si="3"/>
        <v>6.3359604153324325E-2</v>
      </c>
      <c r="K14" s="46">
        <f t="shared" si="3"/>
        <v>2.588404903469017E-2</v>
      </c>
      <c r="L14" s="41"/>
      <c r="M14" s="48">
        <f>2*_xlfn.STDEV.P(M9:M12)</f>
        <v>0.72737908619025671</v>
      </c>
      <c r="N14" s="50">
        <f>2*_xlfn.STDEV.P(N9:N12)</f>
        <v>0.1763962584359873</v>
      </c>
    </row>
    <row r="15" spans="1:27" x14ac:dyDescent="0.25">
      <c r="A15" s="35" t="s">
        <v>64</v>
      </c>
      <c r="B15" s="35">
        <v>1</v>
      </c>
      <c r="C15" s="36">
        <v>41.168568237124511</v>
      </c>
      <c r="D15" s="37"/>
      <c r="E15" s="37">
        <v>1.8247097777955079E-2</v>
      </c>
      <c r="F15" s="118"/>
      <c r="G15" s="36">
        <v>8.7769976463078958</v>
      </c>
      <c r="H15" s="37">
        <v>0.13009933378545499</v>
      </c>
      <c r="I15" s="36">
        <v>49.409981250249331</v>
      </c>
      <c r="J15" s="37">
        <v>6.2936330633901139E-2</v>
      </c>
      <c r="K15" s="36">
        <v>0.41708421430566084</v>
      </c>
      <c r="L15" s="35"/>
      <c r="M15" s="38">
        <v>100.268</v>
      </c>
      <c r="N15" s="40">
        <v>90.938034350736672</v>
      </c>
    </row>
    <row r="16" spans="1:27" x14ac:dyDescent="0.25">
      <c r="B16">
        <v>2</v>
      </c>
      <c r="C16" s="40">
        <v>41.322424678334535</v>
      </c>
      <c r="D16" s="34"/>
      <c r="E16" s="34">
        <v>1.4113322144969232E-2</v>
      </c>
      <c r="F16" s="82">
        <v>1.7964317110205383E-2</v>
      </c>
      <c r="G16" s="40">
        <v>8.6820406776951966</v>
      </c>
      <c r="H16" s="34">
        <v>0.1364710700871094</v>
      </c>
      <c r="I16" s="40">
        <v>49.355670103092784</v>
      </c>
      <c r="J16" s="34">
        <v>7.9010828738112368E-2</v>
      </c>
      <c r="K16" s="40">
        <v>0.38897246863262208</v>
      </c>
      <c r="M16" s="39">
        <v>100.104</v>
      </c>
      <c r="N16" s="40">
        <v>91.018290692190405</v>
      </c>
    </row>
    <row r="17" spans="1:25" x14ac:dyDescent="0.25">
      <c r="B17">
        <v>3</v>
      </c>
      <c r="C17" s="40">
        <v>41.611273543759893</v>
      </c>
      <c r="D17" s="34"/>
      <c r="E17" s="34">
        <v>2.0044502956094726E-2</v>
      </c>
      <c r="F17" s="82"/>
      <c r="G17" s="40">
        <v>8.4571366264982402</v>
      </c>
      <c r="H17" s="34">
        <v>0.12676275320647434</v>
      </c>
      <c r="I17" s="40">
        <v>49.281471101347201</v>
      </c>
      <c r="J17" s="34">
        <v>7.2772631085839826E-2</v>
      </c>
      <c r="K17" s="40">
        <v>0.41127879365489617</v>
      </c>
      <c r="M17" s="39">
        <v>99.049599999999998</v>
      </c>
      <c r="N17" s="40">
        <v>91.21850995599759</v>
      </c>
    </row>
    <row r="18" spans="1:25" x14ac:dyDescent="0.25">
      <c r="B18">
        <v>4</v>
      </c>
      <c r="C18" s="40">
        <v>41.179265128319713</v>
      </c>
      <c r="D18" s="34"/>
      <c r="E18" s="34"/>
      <c r="F18" s="82"/>
      <c r="G18" s="40">
        <v>8.7391674567755118</v>
      </c>
      <c r="H18" s="34">
        <v>0.12132851014660796</v>
      </c>
      <c r="I18" s="40">
        <v>49.423774123482438</v>
      </c>
      <c r="J18" s="34">
        <v>7.226023467742422E-2</v>
      </c>
      <c r="K18" s="40">
        <v>0.43565595138163365</v>
      </c>
      <c r="M18" s="39">
        <v>99.353399999999993</v>
      </c>
      <c r="N18" s="40">
        <v>90.975858929159841</v>
      </c>
    </row>
    <row r="19" spans="1:25" x14ac:dyDescent="0.25">
      <c r="B19" s="42" t="s">
        <v>61</v>
      </c>
      <c r="C19" s="43">
        <f>AVERAGE(C15:C18)</f>
        <v>41.320382896884666</v>
      </c>
      <c r="D19" s="44"/>
      <c r="E19" s="44">
        <f t="shared" ref="E19:K19" si="4">AVERAGE(E15:E18)</f>
        <v>1.7468307626339677E-2</v>
      </c>
      <c r="F19" s="116">
        <f t="shared" si="4"/>
        <v>1.7964317110205383E-2</v>
      </c>
      <c r="G19" s="43">
        <f t="shared" si="4"/>
        <v>8.663835601819212</v>
      </c>
      <c r="H19" s="44">
        <f t="shared" si="4"/>
        <v>0.12866541680641166</v>
      </c>
      <c r="I19" s="43">
        <f t="shared" si="4"/>
        <v>49.36772414454294</v>
      </c>
      <c r="J19" s="44">
        <f t="shared" si="4"/>
        <v>7.1745006283819385E-2</v>
      </c>
      <c r="K19" s="43">
        <f t="shared" si="4"/>
        <v>0.41324785699370314</v>
      </c>
      <c r="L19" s="42"/>
      <c r="M19" s="45">
        <f>AVERAGE(M15:M18)</f>
        <v>99.693749999999994</v>
      </c>
      <c r="N19" s="43">
        <f>AVERAGE(N15:N18)</f>
        <v>91.03767348202112</v>
      </c>
    </row>
    <row r="20" spans="1:25" x14ac:dyDescent="0.25">
      <c r="A20" s="53"/>
      <c r="B20" s="49" t="s">
        <v>62</v>
      </c>
      <c r="C20" s="50">
        <f>2*_xlfn.STDEV.P(C15:C18)</f>
        <v>0.35718825965283391</v>
      </c>
      <c r="D20" s="51"/>
      <c r="E20" s="51">
        <f t="shared" ref="E20:K20" si="5">2*_xlfn.STDEV.P(E15:E18)</f>
        <v>4.9664506517916587E-3</v>
      </c>
      <c r="F20" s="119">
        <f t="shared" si="5"/>
        <v>0</v>
      </c>
      <c r="G20" s="50">
        <f t="shared" si="5"/>
        <v>0.24806537015554173</v>
      </c>
      <c r="H20" s="51">
        <f t="shared" si="5"/>
        <v>1.097427305795033E-2</v>
      </c>
      <c r="I20" s="50">
        <f t="shared" si="5"/>
        <v>0.11185772435378545</v>
      </c>
      <c r="J20" s="51">
        <f t="shared" si="5"/>
        <v>1.1476341563149596E-2</v>
      </c>
      <c r="K20" s="50">
        <f t="shared" si="5"/>
        <v>3.3316842918214171E-2</v>
      </c>
      <c r="L20" s="49"/>
      <c r="M20" s="52">
        <f>2*_xlfn.STDEV.P(M15:M18)</f>
        <v>1.0143152715009307</v>
      </c>
      <c r="N20" s="50">
        <f>2*_xlfn.STDEV.P(N15:N18)</f>
        <v>0.216394358268471</v>
      </c>
    </row>
    <row r="21" spans="1:25" x14ac:dyDescent="0.25">
      <c r="A21" t="s">
        <v>65</v>
      </c>
      <c r="B21">
        <v>1</v>
      </c>
      <c r="C21" s="40">
        <v>40.647077127183259</v>
      </c>
      <c r="D21" s="34"/>
      <c r="E21" s="34">
        <v>1.5230935317300312E-2</v>
      </c>
      <c r="F21" s="82">
        <v>2.1632270412885114E-2</v>
      </c>
      <c r="G21" s="40">
        <v>11.106486479455794</v>
      </c>
      <c r="H21" s="34">
        <v>0.15692175623499843</v>
      </c>
      <c r="I21" s="40">
        <v>47.616208044391129</v>
      </c>
      <c r="J21" s="34">
        <v>8.5621608858215126E-2</v>
      </c>
      <c r="K21" s="40">
        <v>0.35550021561233403</v>
      </c>
      <c r="M21" s="39">
        <v>99.947900000000004</v>
      </c>
      <c r="N21" s="40">
        <v>88.429205877141271</v>
      </c>
    </row>
    <row r="22" spans="1:25" x14ac:dyDescent="0.25">
      <c r="B22">
        <v>2</v>
      </c>
      <c r="C22" s="40">
        <v>40.904047829464943</v>
      </c>
      <c r="D22" s="34"/>
      <c r="E22" s="34"/>
      <c r="F22" s="82">
        <v>8.8923464189874846E-2</v>
      </c>
      <c r="G22" s="40">
        <v>11.039049376284188</v>
      </c>
      <c r="H22" s="34">
        <v>0.14328584715813533</v>
      </c>
      <c r="I22" s="40">
        <v>47.385170084616547</v>
      </c>
      <c r="J22" s="34">
        <v>8.2200090894525082E-2</v>
      </c>
      <c r="K22" s="40">
        <v>0.34390981489561739</v>
      </c>
      <c r="M22" s="39">
        <v>99.235900000000001</v>
      </c>
      <c r="N22" s="40">
        <v>88.441749250932972</v>
      </c>
    </row>
    <row r="23" spans="1:25" x14ac:dyDescent="0.25">
      <c r="B23">
        <v>3</v>
      </c>
      <c r="C23" s="40">
        <v>40.799128078472933</v>
      </c>
      <c r="D23" s="34"/>
      <c r="E23" s="34">
        <v>1.6993470587647112E-2</v>
      </c>
      <c r="F23" s="82">
        <v>2.1939025487706102E-2</v>
      </c>
      <c r="G23" s="40">
        <v>11.228489435950765</v>
      </c>
      <c r="H23" s="34">
        <v>0.16497515223629872</v>
      </c>
      <c r="I23" s="40">
        <v>47.316441520263183</v>
      </c>
      <c r="J23" s="34">
        <v>8.1964623183913454E-2</v>
      </c>
      <c r="K23" s="40">
        <v>0.36973772360487556</v>
      </c>
      <c r="M23" s="39">
        <v>100.009</v>
      </c>
      <c r="N23" s="40">
        <v>88.251631547244116</v>
      </c>
    </row>
    <row r="24" spans="1:25" x14ac:dyDescent="0.25">
      <c r="B24">
        <v>4</v>
      </c>
      <c r="C24" s="40">
        <v>40.888526492716501</v>
      </c>
      <c r="D24" s="34"/>
      <c r="E24" s="34"/>
      <c r="F24" s="82">
        <v>1.8407835761165357E-2</v>
      </c>
      <c r="G24" s="40">
        <v>11.067912598047062</v>
      </c>
      <c r="H24" s="34">
        <v>0.14663138306387066</v>
      </c>
      <c r="I24" s="40">
        <v>47.413458460060838</v>
      </c>
      <c r="J24" s="34">
        <v>7.7181046902513206E-2</v>
      </c>
      <c r="K24" s="40">
        <v>0.37628661757643667</v>
      </c>
      <c r="M24" s="39">
        <v>99.951999999999998</v>
      </c>
      <c r="N24" s="40">
        <v>88.421141200755599</v>
      </c>
    </row>
    <row r="25" spans="1:25" x14ac:dyDescent="0.25">
      <c r="B25" s="42" t="s">
        <v>61</v>
      </c>
      <c r="C25" s="43">
        <f>AVERAGE(C21:C24)</f>
        <v>40.809694881959409</v>
      </c>
      <c r="D25" s="44"/>
      <c r="E25" s="44">
        <f t="shared" ref="E25:K25" si="6">AVERAGE(E21:E24)</f>
        <v>1.611220295247371E-2</v>
      </c>
      <c r="F25" s="116">
        <f t="shared" si="6"/>
        <v>3.7725648962907858E-2</v>
      </c>
      <c r="G25" s="43">
        <f t="shared" si="6"/>
        <v>11.110484472434454</v>
      </c>
      <c r="H25" s="44">
        <f t="shared" si="6"/>
        <v>0.15295353467332579</v>
      </c>
      <c r="I25" s="43">
        <f t="shared" si="6"/>
        <v>47.432819527332924</v>
      </c>
      <c r="J25" s="44">
        <f t="shared" si="6"/>
        <v>8.1741842459791714E-2</v>
      </c>
      <c r="K25" s="43">
        <f t="shared" si="6"/>
        <v>0.36135859292231587</v>
      </c>
      <c r="L25" s="42"/>
      <c r="M25" s="45">
        <f>AVERAGE(M21:M24)</f>
        <v>99.786200000000008</v>
      </c>
      <c r="N25" s="43">
        <f>AVERAGE(N21:N24)</f>
        <v>88.385931969018486</v>
      </c>
    </row>
    <row r="26" spans="1:25" x14ac:dyDescent="0.25">
      <c r="B26" s="41" t="s">
        <v>62</v>
      </c>
      <c r="C26" s="46">
        <f>2*_xlfn.STDEV.P(C21:C24)</f>
        <v>0.20413988601421737</v>
      </c>
      <c r="D26" s="47"/>
      <c r="E26" s="47">
        <f t="shared" ref="E26:K26" si="7">2*_xlfn.STDEV.P(E21:E24)</f>
        <v>1.7625352703467996E-3</v>
      </c>
      <c r="F26" s="84">
        <f t="shared" si="7"/>
        <v>5.9182839614318888E-2</v>
      </c>
      <c r="G26" s="46">
        <f t="shared" si="7"/>
        <v>0.14441777180526252</v>
      </c>
      <c r="H26" s="47">
        <f t="shared" si="7"/>
        <v>1.7137673531060403E-2</v>
      </c>
      <c r="I26" s="46">
        <f t="shared" si="7"/>
        <v>0.22320508290679197</v>
      </c>
      <c r="J26" s="47">
        <f t="shared" si="7"/>
        <v>6.0094148051705112E-3</v>
      </c>
      <c r="K26" s="46">
        <f t="shared" si="7"/>
        <v>2.5136351970812255E-2</v>
      </c>
      <c r="L26" s="41"/>
      <c r="M26" s="48">
        <f>2*_xlfn.STDEV.P(M21:M24)</f>
        <v>0.63726482721079147</v>
      </c>
      <c r="N26" s="50">
        <f>2*_xlfn.STDEV.P(N21:N24)</f>
        <v>0.15577064348853337</v>
      </c>
    </row>
    <row r="27" spans="1:25" x14ac:dyDescent="0.25">
      <c r="A27" s="35" t="s">
        <v>66</v>
      </c>
      <c r="B27" s="35">
        <v>1</v>
      </c>
      <c r="C27" s="36">
        <v>41.073265727883893</v>
      </c>
      <c r="D27" s="37"/>
      <c r="E27" s="37">
        <v>1.9442159874900201E-2</v>
      </c>
      <c r="F27" s="118"/>
      <c r="G27" s="36">
        <v>8.8966714517407102</v>
      </c>
      <c r="H27" s="37">
        <v>0.1211158004614107</v>
      </c>
      <c r="I27" s="36">
        <v>49.384468511174134</v>
      </c>
      <c r="J27" s="37">
        <v>6.7584746399423787E-2</v>
      </c>
      <c r="K27" s="36">
        <v>0.43511048912940042</v>
      </c>
      <c r="L27" s="35"/>
      <c r="M27" s="38">
        <v>99.824299999999994</v>
      </c>
      <c r="N27" s="40">
        <v>90.821506087393374</v>
      </c>
    </row>
    <row r="28" spans="1:25" x14ac:dyDescent="0.25">
      <c r="B28">
        <v>2</v>
      </c>
      <c r="C28" s="40">
        <v>41.340771985289372</v>
      </c>
      <c r="D28" s="34"/>
      <c r="E28" s="34">
        <v>0</v>
      </c>
      <c r="F28" s="82">
        <v>1.8762299180592294E-2</v>
      </c>
      <c r="G28" s="40">
        <v>8.8116067972127237</v>
      </c>
      <c r="H28" s="34">
        <v>0.11797837763726692</v>
      </c>
      <c r="I28" s="40">
        <v>49.228680076133941</v>
      </c>
      <c r="J28" s="34">
        <v>7.0528743789921924E-2</v>
      </c>
      <c r="K28" s="40">
        <v>0.39895517452738882</v>
      </c>
      <c r="M28" s="39">
        <v>99.193600000000004</v>
      </c>
      <c r="N28" s="40">
        <v>90.87511409225155</v>
      </c>
    </row>
    <row r="29" spans="1:25" x14ac:dyDescent="0.25">
      <c r="B29">
        <v>3</v>
      </c>
      <c r="C29" s="40">
        <v>41.174316955742789</v>
      </c>
      <c r="D29" s="34"/>
      <c r="E29" s="34">
        <v>2.120680738517064E-2</v>
      </c>
      <c r="F29" s="82"/>
      <c r="G29" s="40">
        <v>9.155228828453934</v>
      </c>
      <c r="H29" s="34">
        <v>0.12389276957903488</v>
      </c>
      <c r="I29" s="40">
        <v>49.055246734201674</v>
      </c>
      <c r="J29" s="34">
        <v>6.916620235095465E-2</v>
      </c>
      <c r="K29" s="40">
        <v>0.39423354896921908</v>
      </c>
      <c r="M29" s="39">
        <v>99.9679</v>
      </c>
      <c r="N29" s="40">
        <v>90.522657207645636</v>
      </c>
    </row>
    <row r="30" spans="1:25" x14ac:dyDescent="0.25">
      <c r="B30">
        <v>4</v>
      </c>
      <c r="C30" s="40">
        <v>41.201805973372437</v>
      </c>
      <c r="D30" s="34"/>
      <c r="E30" s="34"/>
      <c r="F30" s="82"/>
      <c r="G30" s="40">
        <v>9.0307206315884638</v>
      </c>
      <c r="H30" s="34">
        <v>0.12555934450599399</v>
      </c>
      <c r="I30" s="40">
        <v>49.165666417232082</v>
      </c>
      <c r="J30" s="34">
        <v>6.4908571342477045E-2</v>
      </c>
      <c r="K30" s="40">
        <v>0.38993556552177866</v>
      </c>
      <c r="M30" s="39">
        <v>99.558499999999995</v>
      </c>
      <c r="N30" s="40">
        <v>90.658540084278641</v>
      </c>
      <c r="Y30" s="39"/>
    </row>
    <row r="31" spans="1:25" x14ac:dyDescent="0.25">
      <c r="B31">
        <v>5</v>
      </c>
      <c r="C31" s="40">
        <v>41.132947605787521</v>
      </c>
      <c r="D31" s="34"/>
      <c r="E31" s="34"/>
      <c r="F31" s="82"/>
      <c r="G31" s="40">
        <v>8.8970151589320547</v>
      </c>
      <c r="H31" s="34">
        <v>0.12669023296124801</v>
      </c>
      <c r="I31" s="40">
        <v>49.338853089164061</v>
      </c>
      <c r="J31" s="34">
        <v>7.7875101313667108E-2</v>
      </c>
      <c r="K31" s="40">
        <v>0.40740231757521289</v>
      </c>
      <c r="M31" s="39">
        <v>99.690399999999997</v>
      </c>
      <c r="N31" s="40">
        <v>90.813477496930417</v>
      </c>
    </row>
    <row r="32" spans="1:25" x14ac:dyDescent="0.25">
      <c r="B32" s="42" t="s">
        <v>61</v>
      </c>
      <c r="C32" s="43">
        <f>AVERAGE(C27:C30)</f>
        <v>41.197540160572125</v>
      </c>
      <c r="D32" s="44"/>
      <c r="E32" s="44">
        <f t="shared" ref="E32:K32" si="8">AVERAGE(E27:E30)</f>
        <v>1.3549655753356947E-2</v>
      </c>
      <c r="F32" s="116">
        <f t="shared" si="8"/>
        <v>1.8762299180592294E-2</v>
      </c>
      <c r="G32" s="43">
        <f t="shared" si="8"/>
        <v>8.9735569272489588</v>
      </c>
      <c r="H32" s="44">
        <f t="shared" si="8"/>
        <v>0.12213657304592662</v>
      </c>
      <c r="I32" s="43">
        <f t="shared" si="8"/>
        <v>49.208515434685459</v>
      </c>
      <c r="J32" s="44">
        <f t="shared" si="8"/>
        <v>6.8047065970694348E-2</v>
      </c>
      <c r="K32" s="43">
        <f t="shared" si="8"/>
        <v>0.40455869453694676</v>
      </c>
      <c r="L32" s="42"/>
      <c r="M32" s="45">
        <f>AVERAGE(M27:M30)</f>
        <v>99.636074999999991</v>
      </c>
      <c r="N32" s="43">
        <f>AVERAGE(N27:N30)</f>
        <v>90.719454367892297</v>
      </c>
    </row>
    <row r="33" spans="1:27" x14ac:dyDescent="0.25">
      <c r="A33" s="53"/>
      <c r="B33" s="49" t="s">
        <v>62</v>
      </c>
      <c r="C33" s="50">
        <f>2*_xlfn.STDEV.P(C27:C31)</f>
        <v>0.17856038337792204</v>
      </c>
      <c r="D33" s="51"/>
      <c r="E33" s="51">
        <f t="shared" ref="E33:K33" si="9">2*_xlfn.STDEV.P(E27:E31)</f>
        <v>1.9216199657909133E-2</v>
      </c>
      <c r="F33" s="119">
        <f t="shared" si="9"/>
        <v>0</v>
      </c>
      <c r="G33" s="50">
        <f t="shared" si="9"/>
        <v>0.24182390879611618</v>
      </c>
      <c r="H33" s="51">
        <f t="shared" si="9"/>
        <v>6.3068731622682875E-3</v>
      </c>
      <c r="I33" s="50">
        <f t="shared" si="9"/>
        <v>0.23712233817212672</v>
      </c>
      <c r="J33" s="51">
        <f t="shared" si="9"/>
        <v>8.706195583172904E-3</v>
      </c>
      <c r="K33" s="50">
        <f t="shared" si="9"/>
        <v>3.2146229341470468E-2</v>
      </c>
      <c r="L33" s="49"/>
      <c r="M33" s="51">
        <f>2*_xlfn.STDEV.P(M27:M31)</f>
        <v>0.52892302048596473</v>
      </c>
      <c r="N33" s="50">
        <f>2*_xlfn.STDEV.P(N27:N31)</f>
        <v>0.2594709301718936</v>
      </c>
    </row>
    <row r="34" spans="1:27" x14ac:dyDescent="0.25">
      <c r="A34" t="s">
        <v>67</v>
      </c>
      <c r="B34">
        <v>1</v>
      </c>
      <c r="C34" s="40">
        <v>40.943917445058553</v>
      </c>
      <c r="D34" s="34"/>
      <c r="E34" s="34">
        <v>3.057067273640816E-2</v>
      </c>
      <c r="F34" s="82">
        <v>1.9044621074998033E-2</v>
      </c>
      <c r="G34" s="40">
        <v>9.478976861128432</v>
      </c>
      <c r="H34" s="34">
        <v>0.15208657453089658</v>
      </c>
      <c r="I34" s="40">
        <v>48.942234544658405</v>
      </c>
      <c r="J34" s="34">
        <v>7.365110690049699E-2</v>
      </c>
      <c r="K34" s="40">
        <v>0.36219184660988391</v>
      </c>
      <c r="M34" s="39">
        <v>99.114599999999996</v>
      </c>
      <c r="N34" s="40">
        <v>90.199924950365116</v>
      </c>
    </row>
    <row r="35" spans="1:27" x14ac:dyDescent="0.25">
      <c r="B35">
        <v>2</v>
      </c>
      <c r="C35" s="40">
        <v>41.056203814880774</v>
      </c>
      <c r="D35" s="34">
        <v>1.8790342726825848E-2</v>
      </c>
      <c r="E35" s="34"/>
      <c r="F35" s="82">
        <v>2.9048777932679522E-2</v>
      </c>
      <c r="G35" s="40">
        <v>9.311544567380917</v>
      </c>
      <c r="H35" s="34">
        <v>0.13480514614039471</v>
      </c>
      <c r="I35" s="40">
        <v>48.967709701594771</v>
      </c>
      <c r="J35" s="34">
        <v>9.9166552504976122E-2</v>
      </c>
      <c r="K35" s="40">
        <v>0.37595795089166995</v>
      </c>
      <c r="M35" s="39">
        <v>99.2744</v>
      </c>
      <c r="N35" s="40">
        <v>90.360868861238444</v>
      </c>
    </row>
    <row r="36" spans="1:27" x14ac:dyDescent="0.25">
      <c r="B36">
        <v>3</v>
      </c>
      <c r="C36" s="40">
        <v>41.038292405950244</v>
      </c>
      <c r="D36" s="34"/>
      <c r="E36" s="34">
        <v>1.6281017694482255E-2</v>
      </c>
      <c r="F36" s="82">
        <v>1.5424280985478767E-2</v>
      </c>
      <c r="G36" s="40">
        <v>9.4545778533057359</v>
      </c>
      <c r="H36" s="34">
        <v>0.16677975725457667</v>
      </c>
      <c r="I36" s="40">
        <v>48.85744948172966</v>
      </c>
      <c r="J36" s="34">
        <v>7.4258233129031986E-2</v>
      </c>
      <c r="K36" s="40">
        <v>0.37207541699217966</v>
      </c>
      <c r="M36" s="39">
        <v>99.330399999999997</v>
      </c>
      <c r="N36" s="40">
        <v>90.207378493709783</v>
      </c>
    </row>
    <row r="37" spans="1:27" x14ac:dyDescent="0.25">
      <c r="B37">
        <v>4</v>
      </c>
      <c r="C37" s="40">
        <v>41.287173531853135</v>
      </c>
      <c r="D37" s="34"/>
      <c r="E37" s="34">
        <v>1.8605710890317945E-2</v>
      </c>
      <c r="F37" s="82">
        <v>2.023372313955437E-2</v>
      </c>
      <c r="G37" s="40">
        <v>9.3958789810771162</v>
      </c>
      <c r="H37" s="34">
        <v>0.15391039107423715</v>
      </c>
      <c r="I37" s="40">
        <v>48.642838000736717</v>
      </c>
      <c r="J37" s="34">
        <v>7.1304326879164756E-2</v>
      </c>
      <c r="K37" s="40">
        <v>0.41736633387098554</v>
      </c>
      <c r="M37" s="39">
        <v>99.630700000000004</v>
      </c>
      <c r="N37" s="40">
        <v>90.223493273821731</v>
      </c>
    </row>
    <row r="38" spans="1:27" x14ac:dyDescent="0.25">
      <c r="B38" s="42" t="s">
        <v>61</v>
      </c>
      <c r="C38" s="43">
        <f t="shared" ref="C38:K38" si="10">AVERAGE(C34:C37)</f>
        <v>41.08139679943568</v>
      </c>
      <c r="D38" s="44">
        <f t="shared" si="10"/>
        <v>1.8790342726825848E-2</v>
      </c>
      <c r="E38" s="44">
        <f t="shared" si="10"/>
        <v>2.1819133773736121E-2</v>
      </c>
      <c r="F38" s="116">
        <f t="shared" si="10"/>
        <v>2.0937850783177676E-2</v>
      </c>
      <c r="G38" s="43">
        <f t="shared" si="10"/>
        <v>9.4102445657230511</v>
      </c>
      <c r="H38" s="44">
        <f t="shared" si="10"/>
        <v>0.15189546725002628</v>
      </c>
      <c r="I38" s="43">
        <f t="shared" si="10"/>
        <v>48.852557932179892</v>
      </c>
      <c r="J38" s="44">
        <f t="shared" si="10"/>
        <v>7.959505485341746E-2</v>
      </c>
      <c r="K38" s="43">
        <f t="shared" si="10"/>
        <v>0.38189788709117978</v>
      </c>
      <c r="L38" s="42"/>
      <c r="M38" s="45">
        <f>AVERAGE(M34:M37)</f>
        <v>99.337524999999999</v>
      </c>
      <c r="N38" s="43">
        <f>AVERAGE(N34:N37)</f>
        <v>90.247916394783772</v>
      </c>
    </row>
    <row r="39" spans="1:27" x14ac:dyDescent="0.25">
      <c r="B39" s="41" t="s">
        <v>62</v>
      </c>
      <c r="C39" s="46">
        <f t="shared" ref="C39:K39" si="11">2*_xlfn.STDEV.P(C34:C37)</f>
        <v>0.25246249561645318</v>
      </c>
      <c r="D39" s="47">
        <f t="shared" si="11"/>
        <v>0</v>
      </c>
      <c r="E39" s="47">
        <f t="shared" si="11"/>
        <v>1.2521248635826083E-2</v>
      </c>
      <c r="F39" s="84">
        <f t="shared" si="11"/>
        <v>1.0013326400605928E-2</v>
      </c>
      <c r="G39" s="46">
        <f t="shared" si="11"/>
        <v>0.12898693156493946</v>
      </c>
      <c r="H39" s="47">
        <f t="shared" si="11"/>
        <v>2.2753408636510951E-2</v>
      </c>
      <c r="I39" s="46">
        <f t="shared" si="11"/>
        <v>0.25555469419779153</v>
      </c>
      <c r="J39" s="47">
        <f t="shared" si="11"/>
        <v>2.2706648234667452E-2</v>
      </c>
      <c r="K39" s="46">
        <f t="shared" si="11"/>
        <v>4.2167552802153271E-2</v>
      </c>
      <c r="L39" s="41"/>
      <c r="M39" s="48">
        <f>2*_xlfn.STDEV.P(M34:M37)</f>
        <v>0.37374144471814275</v>
      </c>
      <c r="N39" s="50">
        <f>2*_xlfn.STDEV.P(N34:N37)</f>
        <v>0.13153421105018204</v>
      </c>
    </row>
    <row r="40" spans="1:27" x14ac:dyDescent="0.25">
      <c r="A40" s="35" t="s">
        <v>68</v>
      </c>
      <c r="B40" s="35">
        <v>1</v>
      </c>
      <c r="C40" s="36">
        <v>41.395914826625116</v>
      </c>
      <c r="D40" s="37"/>
      <c r="E40" s="37">
        <v>1.2859541040490285E-2</v>
      </c>
      <c r="F40" s="118"/>
      <c r="G40" s="36">
        <v>8.7727712672390936</v>
      </c>
      <c r="H40" s="37">
        <v>0.11190551731339207</v>
      </c>
      <c r="I40" s="36">
        <v>49.226198604004857</v>
      </c>
      <c r="J40" s="37">
        <v>7.4426300612856336E-2</v>
      </c>
      <c r="K40" s="36">
        <v>0.39737367368412596</v>
      </c>
      <c r="L40" s="35"/>
      <c r="M40" s="38">
        <v>99.599199999999996</v>
      </c>
      <c r="N40" s="40">
        <v>90.911258859103157</v>
      </c>
    </row>
    <row r="41" spans="1:27" x14ac:dyDescent="0.25">
      <c r="B41">
        <v>2</v>
      </c>
      <c r="C41" s="40">
        <v>41.541201733964833</v>
      </c>
      <c r="D41" s="34"/>
      <c r="E41" s="34">
        <v>2.0108172112065507E-2</v>
      </c>
      <c r="F41" s="82"/>
      <c r="G41" s="40">
        <v>8.8874829413181331</v>
      </c>
      <c r="H41" s="34">
        <v>0.12605864172754272</v>
      </c>
      <c r="I41" s="40">
        <v>48.936441358272447</v>
      </c>
      <c r="J41" s="34">
        <v>8.0997631853576293E-2</v>
      </c>
      <c r="K41" s="40">
        <v>0.40556614754756359</v>
      </c>
      <c r="M41" s="39">
        <v>99.656000000000006</v>
      </c>
      <c r="N41" s="40">
        <v>90.753925833605692</v>
      </c>
    </row>
    <row r="42" spans="1:27" x14ac:dyDescent="0.25">
      <c r="B42">
        <v>3</v>
      </c>
      <c r="C42" s="40">
        <v>41.486911100050776</v>
      </c>
      <c r="D42" s="34"/>
      <c r="E42" s="34">
        <v>1.7907686429472772E-2</v>
      </c>
      <c r="F42" s="82">
        <v>2.3808877426360796E-2</v>
      </c>
      <c r="G42" s="40">
        <v>8.8922874279193014</v>
      </c>
      <c r="H42" s="34">
        <v>0.13005243603859054</v>
      </c>
      <c r="I42" s="40">
        <v>48.958066251401398</v>
      </c>
      <c r="J42" s="34">
        <v>7.4368681155704372E-2</v>
      </c>
      <c r="K42" s="40">
        <v>0.41471627729263127</v>
      </c>
      <c r="M42" s="39">
        <v>99.454499999999996</v>
      </c>
      <c r="N42" s="40">
        <v>90.753098059156912</v>
      </c>
    </row>
    <row r="43" spans="1:27" x14ac:dyDescent="0.25">
      <c r="B43" s="42" t="s">
        <v>61</v>
      </c>
      <c r="C43" s="43">
        <f>AVERAGE(C40:C42)</f>
        <v>41.474675886880242</v>
      </c>
      <c r="D43" s="44"/>
      <c r="E43" s="44">
        <f t="shared" ref="E43:K43" si="12">AVERAGE(E40:E42)</f>
        <v>1.6958466527342855E-2</v>
      </c>
      <c r="F43" s="116">
        <f t="shared" si="12"/>
        <v>2.3808877426360796E-2</v>
      </c>
      <c r="G43" s="43">
        <f t="shared" si="12"/>
        <v>8.8508472121588415</v>
      </c>
      <c r="H43" s="44">
        <f t="shared" si="12"/>
        <v>0.12267219835984178</v>
      </c>
      <c r="I43" s="43">
        <f t="shared" si="12"/>
        <v>49.04023540455956</v>
      </c>
      <c r="J43" s="44">
        <f t="shared" si="12"/>
        <v>7.6597537874045662E-2</v>
      </c>
      <c r="K43" s="43">
        <f t="shared" si="12"/>
        <v>0.40588536617477367</v>
      </c>
      <c r="L43" s="42"/>
      <c r="M43" s="45">
        <f>AVERAGE(M40:M42)</f>
        <v>99.569900000000004</v>
      </c>
      <c r="N43" s="43">
        <f>AVERAGE(N40:N42)</f>
        <v>90.806094250621925</v>
      </c>
    </row>
    <row r="44" spans="1:27" x14ac:dyDescent="0.25">
      <c r="A44" s="53"/>
      <c r="B44" s="49" t="s">
        <v>62</v>
      </c>
      <c r="C44" s="50">
        <f>2*_xlfn.STDEV.P(C40:C42)</f>
        <v>0.11988157147319646</v>
      </c>
      <c r="D44" s="51"/>
      <c r="E44" s="51">
        <f t="shared" ref="E44:K44" si="13">2*_xlfn.STDEV.P(E40:E42)</f>
        <v>6.0688113981572115E-3</v>
      </c>
      <c r="F44" s="119">
        <f t="shared" si="13"/>
        <v>0</v>
      </c>
      <c r="G44" s="50">
        <f t="shared" si="13"/>
        <v>0.11048572341207975</v>
      </c>
      <c r="H44" s="51">
        <f t="shared" si="13"/>
        <v>1.55716549166939E-2</v>
      </c>
      <c r="I44" s="50">
        <f t="shared" si="13"/>
        <v>0.26358372565673116</v>
      </c>
      <c r="J44" s="51">
        <f t="shared" si="13"/>
        <v>6.2228504233964189E-3</v>
      </c>
      <c r="K44" s="50">
        <f t="shared" si="13"/>
        <v>1.416737099859192E-2</v>
      </c>
      <c r="L44" s="49"/>
      <c r="M44" s="52">
        <f>2*_xlfn.STDEV.P(M40:M42)</f>
        <v>0.1696618597878409</v>
      </c>
      <c r="N44" s="50">
        <f>2*_xlfn.STDEV.P(N40:N42)</f>
        <v>0.14872675132957397</v>
      </c>
    </row>
    <row r="45" spans="1:27" x14ac:dyDescent="0.25">
      <c r="A45" t="s">
        <v>69</v>
      </c>
      <c r="B45">
        <v>1</v>
      </c>
      <c r="C45" s="40">
        <v>41.075120467873894</v>
      </c>
      <c r="D45" s="34"/>
      <c r="E45" s="34">
        <v>1.2664210382359802E-2</v>
      </c>
      <c r="F45" s="82"/>
      <c r="G45" s="40">
        <v>8.5756131995784628</v>
      </c>
      <c r="H45" s="34">
        <v>0.12213612266404948</v>
      </c>
      <c r="I45" s="40">
        <v>49.701947597480434</v>
      </c>
      <c r="J45" s="34">
        <v>8.156720860450338E-2</v>
      </c>
      <c r="K45" s="40">
        <v>0.42172001576741452</v>
      </c>
      <c r="M45" s="39">
        <v>99.445599999999999</v>
      </c>
      <c r="N45" s="40">
        <v>91.175029808755994</v>
      </c>
    </row>
    <row r="46" spans="1:27" x14ac:dyDescent="0.25">
      <c r="B46">
        <v>2</v>
      </c>
      <c r="C46" s="40">
        <v>41.020629401836601</v>
      </c>
      <c r="D46" s="34"/>
      <c r="E46" s="34">
        <v>2.9801367671879093E-2</v>
      </c>
      <c r="F46" s="82"/>
      <c r="G46" s="40">
        <v>8.9477410549264977</v>
      </c>
      <c r="H46" s="34">
        <v>0.13073210258241083</v>
      </c>
      <c r="I46" s="40">
        <v>49.382201011062328</v>
      </c>
      <c r="J46" s="34">
        <v>7.6017204706524164E-2</v>
      </c>
      <c r="K46" s="40">
        <v>0.39616053046173716</v>
      </c>
      <c r="M46" s="39">
        <v>99.716899999999995</v>
      </c>
      <c r="N46" s="40">
        <v>90.773295281596603</v>
      </c>
      <c r="AA46" s="39"/>
    </row>
    <row r="47" spans="1:27" x14ac:dyDescent="0.25">
      <c r="B47">
        <v>3</v>
      </c>
      <c r="C47" s="40">
        <v>41.302328013385676</v>
      </c>
      <c r="D47" s="34"/>
      <c r="E47" s="34">
        <v>1.8493789819164681E-2</v>
      </c>
      <c r="F47" s="82">
        <v>1.3198645343973229E-2</v>
      </c>
      <c r="G47" s="40">
        <v>8.6412313372803897</v>
      </c>
      <c r="H47" s="34">
        <v>0.13741633953278848</v>
      </c>
      <c r="I47" s="40">
        <v>49.409147950318555</v>
      </c>
      <c r="J47" s="34">
        <v>7.425871999485166E-2</v>
      </c>
      <c r="K47" s="40">
        <v>0.40352097947100835</v>
      </c>
      <c r="M47" s="39">
        <v>99.449600000000004</v>
      </c>
      <c r="N47" s="40">
        <v>91.065547833081808</v>
      </c>
      <c r="AA47" s="39"/>
    </row>
    <row r="48" spans="1:27" x14ac:dyDescent="0.25">
      <c r="B48">
        <v>4</v>
      </c>
      <c r="C48" s="40">
        <v>41.382949191915039</v>
      </c>
      <c r="D48" s="34"/>
      <c r="E48" s="34"/>
      <c r="F48" s="82"/>
      <c r="G48" s="40">
        <v>8.7387621222765279</v>
      </c>
      <c r="H48" s="34">
        <v>0.13264478836061022</v>
      </c>
      <c r="I48" s="40">
        <v>49.257956833321138</v>
      </c>
      <c r="J48" s="34">
        <v>7.2998728269594818E-2</v>
      </c>
      <c r="K48" s="40">
        <v>0.39531273644514769</v>
      </c>
      <c r="M48" s="39">
        <v>99.785300000000007</v>
      </c>
      <c r="N48" s="40">
        <v>90.948612500808593</v>
      </c>
      <c r="AA48" s="39"/>
    </row>
    <row r="49" spans="1:27" x14ac:dyDescent="0.25">
      <c r="B49" s="42" t="s">
        <v>61</v>
      </c>
      <c r="C49" s="43">
        <f>AVERAGE(C45:C48)</f>
        <v>41.195256768752799</v>
      </c>
      <c r="D49" s="44"/>
      <c r="E49" s="44">
        <f t="shared" ref="E49:K49" si="14">AVERAGE(E45:E48)</f>
        <v>2.0319789291134524E-2</v>
      </c>
      <c r="F49" s="116">
        <f t="shared" si="14"/>
        <v>1.3198645343973229E-2</v>
      </c>
      <c r="G49" s="43">
        <f t="shared" si="14"/>
        <v>8.7258369285154682</v>
      </c>
      <c r="H49" s="44">
        <f t="shared" si="14"/>
        <v>0.13073233828496475</v>
      </c>
      <c r="I49" s="43">
        <f t="shared" si="14"/>
        <v>49.437813348045616</v>
      </c>
      <c r="J49" s="44">
        <f t="shared" si="14"/>
        <v>7.6210465393868498E-2</v>
      </c>
      <c r="K49" s="43">
        <f t="shared" si="14"/>
        <v>0.40417856553632692</v>
      </c>
      <c r="L49" s="42"/>
      <c r="M49" s="45">
        <f>AVERAGE(M45:M48)</f>
        <v>99.599350000000001</v>
      </c>
      <c r="N49" s="43">
        <f>AVERAGE(N45:N48)</f>
        <v>90.990621356060757</v>
      </c>
      <c r="AA49" s="39"/>
    </row>
    <row r="50" spans="1:27" x14ac:dyDescent="0.25">
      <c r="B50" s="41" t="s">
        <v>62</v>
      </c>
      <c r="C50" s="46">
        <f>2*_xlfn.STDEV.P(C45:C48)</f>
        <v>0.3026881979937403</v>
      </c>
      <c r="D50" s="47"/>
      <c r="E50" s="47">
        <f t="shared" ref="E50:K50" si="15">2*_xlfn.STDEV.P(E45:E48)</f>
        <v>1.4228726393710875E-2</v>
      </c>
      <c r="F50" s="84">
        <f t="shared" si="15"/>
        <v>0</v>
      </c>
      <c r="G50" s="46">
        <f t="shared" si="15"/>
        <v>0.28130726395878791</v>
      </c>
      <c r="H50" s="47">
        <f t="shared" si="15"/>
        <v>1.1055689079816277E-2</v>
      </c>
      <c r="I50" s="46">
        <f t="shared" si="15"/>
        <v>0.32562202730301282</v>
      </c>
      <c r="J50" s="47">
        <f t="shared" si="15"/>
        <v>6.5464962366121376E-3</v>
      </c>
      <c r="K50" s="46">
        <f t="shared" si="15"/>
        <v>2.1237389377566539E-2</v>
      </c>
      <c r="L50" s="41"/>
      <c r="M50" s="48">
        <f>2*_xlfn.STDEV.P(M45:M48)</f>
        <v>0.30734269146996251</v>
      </c>
      <c r="N50" s="50">
        <f>2*_xlfn.STDEV.P(N45:N48)</f>
        <v>0.29768409588997841</v>
      </c>
      <c r="AA50" s="39"/>
    </row>
    <row r="51" spans="1:27" x14ac:dyDescent="0.25">
      <c r="A51" s="35" t="s">
        <v>70</v>
      </c>
      <c r="B51" s="35">
        <v>1</v>
      </c>
      <c r="C51" s="36">
        <v>41.439039434848219</v>
      </c>
      <c r="D51" s="37"/>
      <c r="E51" s="37">
        <v>1.4549725039028986E-2</v>
      </c>
      <c r="F51" s="118">
        <v>2.0864685447462058E-2</v>
      </c>
      <c r="G51" s="36">
        <v>8.6303387334315165</v>
      </c>
      <c r="H51" s="37">
        <v>0.12559196475034506</v>
      </c>
      <c r="I51" s="36">
        <v>49.303706799381963</v>
      </c>
      <c r="J51" s="37">
        <v>8.0759362436132104E-2</v>
      </c>
      <c r="K51" s="36">
        <v>0.39030292923346471</v>
      </c>
      <c r="L51" s="35"/>
      <c r="M51" s="38">
        <v>99.541399999999996</v>
      </c>
      <c r="N51" s="40">
        <v>91.058426191684489</v>
      </c>
      <c r="AA51" s="39"/>
    </row>
    <row r="52" spans="1:27" x14ac:dyDescent="0.25">
      <c r="B52">
        <v>2</v>
      </c>
      <c r="C52" s="40">
        <v>41.367126989222477</v>
      </c>
      <c r="D52" s="34"/>
      <c r="E52" s="34">
        <v>2.2015078738858204E-2</v>
      </c>
      <c r="F52" s="82"/>
      <c r="G52" s="40">
        <v>8.5586993762694377</v>
      </c>
      <c r="H52" s="34">
        <v>0.12774825966472356</v>
      </c>
      <c r="I52" s="40">
        <v>49.473224187985217</v>
      </c>
      <c r="J52" s="34">
        <v>7.4156633675050071E-2</v>
      </c>
      <c r="K52" s="40">
        <v>0.42083662099442876</v>
      </c>
      <c r="M52" s="39">
        <v>99.995099999999994</v>
      </c>
      <c r="N52" s="40">
        <v>91.153778868945679</v>
      </c>
      <c r="AA52" s="39"/>
    </row>
    <row r="53" spans="1:27" x14ac:dyDescent="0.25">
      <c r="B53">
        <v>3</v>
      </c>
      <c r="C53" s="40">
        <v>41.4204047486256</v>
      </c>
      <c r="D53" s="34"/>
      <c r="E53" s="34">
        <v>2.1572982232491437E-2</v>
      </c>
      <c r="F53" s="82">
        <v>1.7452792606166841E-2</v>
      </c>
      <c r="G53" s="40">
        <v>8.647219345072104</v>
      </c>
      <c r="H53" s="34">
        <v>0.11709823918412876</v>
      </c>
      <c r="I53" s="40">
        <v>49.278344355031464</v>
      </c>
      <c r="J53" s="34">
        <v>8.1325193211696276E-2</v>
      </c>
      <c r="K53" s="40">
        <v>0.4070333041191937</v>
      </c>
      <c r="M53" s="39">
        <v>100.408</v>
      </c>
      <c r="N53" s="40">
        <v>91.038306360182659</v>
      </c>
      <c r="AA53" s="39"/>
    </row>
    <row r="54" spans="1:27" x14ac:dyDescent="0.25">
      <c r="B54">
        <v>4</v>
      </c>
      <c r="C54" s="40">
        <v>41.46279370685793</v>
      </c>
      <c r="D54" s="34"/>
      <c r="E54" s="34"/>
      <c r="F54" s="82">
        <v>1.8740710078268375E-2</v>
      </c>
      <c r="G54" s="40">
        <v>8.5013946784722378</v>
      </c>
      <c r="H54" s="34">
        <v>0.1313082515051803</v>
      </c>
      <c r="I54" s="40">
        <v>49.410606772835294</v>
      </c>
      <c r="J54" s="34">
        <v>8.3231685010138112E-2</v>
      </c>
      <c r="K54" s="40">
        <v>0.3808389319258591</v>
      </c>
      <c r="M54" s="39">
        <v>99.772099999999995</v>
      </c>
      <c r="N54" s="40">
        <v>91.19763960595219</v>
      </c>
      <c r="AA54" s="39"/>
    </row>
    <row r="55" spans="1:27" x14ac:dyDescent="0.25">
      <c r="B55" s="42" t="s">
        <v>61</v>
      </c>
      <c r="C55" s="43">
        <f>AVERAGE(C51:C54)</f>
        <v>41.422341219888558</v>
      </c>
      <c r="D55" s="44"/>
      <c r="E55" s="44">
        <f t="shared" ref="E55:K55" si="16">AVERAGE(E51:E54)</f>
        <v>1.9379262003459543E-2</v>
      </c>
      <c r="F55" s="116">
        <f t="shared" si="16"/>
        <v>1.9019396043965756E-2</v>
      </c>
      <c r="G55" s="43">
        <f t="shared" si="16"/>
        <v>8.5844130333113231</v>
      </c>
      <c r="H55" s="44">
        <f t="shared" si="16"/>
        <v>0.12543667877609443</v>
      </c>
      <c r="I55" s="43">
        <f t="shared" si="16"/>
        <v>49.366470528808492</v>
      </c>
      <c r="J55" s="44">
        <f t="shared" si="16"/>
        <v>7.9868218583254144E-2</v>
      </c>
      <c r="K55" s="43">
        <f t="shared" si="16"/>
        <v>0.39975294656823662</v>
      </c>
      <c r="L55" s="42"/>
      <c r="M55" s="45">
        <f>AVERAGE(M51:M54)</f>
        <v>99.929149999999993</v>
      </c>
      <c r="N55" s="43">
        <f>AVERAGE(N51:N54)</f>
        <v>91.112037756691251</v>
      </c>
      <c r="AA55" s="39"/>
    </row>
    <row r="56" spans="1:27" x14ac:dyDescent="0.25">
      <c r="A56" s="53"/>
      <c r="B56" s="49" t="s">
        <v>62</v>
      </c>
      <c r="C56" s="50">
        <f>2*_xlfn.STDEV.P(C51:C54)</f>
        <v>7.0481169640164903E-2</v>
      </c>
      <c r="D56" s="51"/>
      <c r="E56" s="51">
        <f t="shared" ref="E56:K56" si="17">2*_xlfn.STDEV.P(E51:E54)</f>
        <v>6.8395287943612531E-3</v>
      </c>
      <c r="F56" s="119">
        <f t="shared" si="17"/>
        <v>2.8135399248291702E-3</v>
      </c>
      <c r="G56" s="50">
        <f t="shared" si="17"/>
        <v>0.11664922686061108</v>
      </c>
      <c r="H56" s="51">
        <f t="shared" si="17"/>
        <v>1.0458128947392068E-2</v>
      </c>
      <c r="I56" s="50">
        <f t="shared" si="17"/>
        <v>0.15827147570083219</v>
      </c>
      <c r="J56" s="51">
        <f t="shared" si="17"/>
        <v>6.844853614420574E-3</v>
      </c>
      <c r="K56" s="50">
        <f t="shared" si="17"/>
        <v>3.0733820310840088E-2</v>
      </c>
      <c r="L56" s="49"/>
      <c r="M56" s="52">
        <f>2*_xlfn.STDEV.P(M51:M54)</f>
        <v>0.63926636858199037</v>
      </c>
      <c r="N56" s="50">
        <f>2*_xlfn.STDEV.P(N51:N54)</f>
        <v>0.13183518416079498</v>
      </c>
      <c r="AA56" s="39"/>
    </row>
    <row r="57" spans="1:27" x14ac:dyDescent="0.25">
      <c r="A57" s="35" t="s">
        <v>71</v>
      </c>
      <c r="B57" s="35">
        <v>1</v>
      </c>
      <c r="C57" s="36">
        <v>41.337082692346115</v>
      </c>
      <c r="D57" s="37"/>
      <c r="E57" s="37">
        <v>2.1793898467624317E-2</v>
      </c>
      <c r="F57" s="118">
        <v>1.8320580185003897E-2</v>
      </c>
      <c r="G57" s="36">
        <v>9.0613150060935403</v>
      </c>
      <c r="H57" s="37">
        <v>0.14047909216230797</v>
      </c>
      <c r="I57" s="36">
        <v>48.937925798653431</v>
      </c>
      <c r="J57" s="37">
        <v>7.3554032725311178E-2</v>
      </c>
      <c r="K57" s="36">
        <v>0.40280802349509526</v>
      </c>
      <c r="L57" s="35"/>
      <c r="M57" s="38">
        <v>100.10599999999999</v>
      </c>
      <c r="N57" s="40">
        <v>90.590356000382982</v>
      </c>
      <c r="AA57" s="39"/>
    </row>
    <row r="58" spans="1:27" x14ac:dyDescent="0.25">
      <c r="B58">
        <v>2</v>
      </c>
      <c r="C58" s="40">
        <v>40.935500308041128</v>
      </c>
      <c r="D58" s="34"/>
      <c r="E58" s="34"/>
      <c r="F58" s="82"/>
      <c r="G58" s="40">
        <v>9.1281682256328409</v>
      </c>
      <c r="H58" s="34">
        <v>0.15330397981099439</v>
      </c>
      <c r="I58" s="40">
        <v>49.302661214053906</v>
      </c>
      <c r="J58" s="34">
        <v>6.0370031266425928E-2</v>
      </c>
      <c r="K58" s="40">
        <v>0.41281129490842683</v>
      </c>
      <c r="M58" s="39">
        <v>99.499700000000004</v>
      </c>
      <c r="N58" s="40">
        <v>90.590991860382218</v>
      </c>
      <c r="AA58" s="39"/>
    </row>
    <row r="59" spans="1:27" x14ac:dyDescent="0.25">
      <c r="B59">
        <v>3</v>
      </c>
      <c r="C59" s="40">
        <v>41.182747377203128</v>
      </c>
      <c r="D59" s="34"/>
      <c r="E59" s="34"/>
      <c r="F59" s="82">
        <v>1.3559345943179117E-2</v>
      </c>
      <c r="G59" s="40">
        <v>9.0840967623623108</v>
      </c>
      <c r="H59" s="34">
        <v>0.13357724101518259</v>
      </c>
      <c r="I59" s="40">
        <v>49.071290097657119</v>
      </c>
      <c r="J59" s="34">
        <v>7.8947898739687161E-2</v>
      </c>
      <c r="K59" s="40">
        <v>0.4238471986554514</v>
      </c>
      <c r="M59" s="39">
        <v>99.245199999999997</v>
      </c>
      <c r="N59" s="40">
        <v>90.592149717509869</v>
      </c>
      <c r="AA59" s="39"/>
    </row>
    <row r="60" spans="1:27" x14ac:dyDescent="0.25">
      <c r="B60">
        <v>4</v>
      </c>
      <c r="C60" s="40">
        <v>41.076668735281181</v>
      </c>
      <c r="D60" s="34"/>
      <c r="E60" s="34">
        <v>1.9843660866191389E-2</v>
      </c>
      <c r="F60" s="82">
        <v>1.5449442426514892E-2</v>
      </c>
      <c r="G60" s="40">
        <v>9.161790049997645</v>
      </c>
      <c r="H60" s="34">
        <v>0.11563822438685965</v>
      </c>
      <c r="I60" s="40">
        <v>49.138149696174338</v>
      </c>
      <c r="J60" s="34">
        <v>6.6918843808242451E-2</v>
      </c>
      <c r="K60" s="40">
        <v>0.40125540504909035</v>
      </c>
      <c r="M60" s="39">
        <v>99.744699999999995</v>
      </c>
      <c r="N60" s="40">
        <v>90.530994205963268</v>
      </c>
      <c r="AA60" s="39"/>
    </row>
    <row r="61" spans="1:27" x14ac:dyDescent="0.25">
      <c r="B61">
        <v>5</v>
      </c>
      <c r="C61" s="40">
        <v>40.954890324140784</v>
      </c>
      <c r="D61" s="34"/>
      <c r="E61" s="34"/>
      <c r="F61" s="82">
        <v>2.0439912541437021E-2</v>
      </c>
      <c r="G61" s="40">
        <v>9.2225356937741196</v>
      </c>
      <c r="H61" s="34">
        <v>0.14080224087377954</v>
      </c>
      <c r="I61" s="40">
        <v>49.186373391639044</v>
      </c>
      <c r="J61" s="34">
        <v>6.6491682368232788E-2</v>
      </c>
      <c r="K61" s="40">
        <v>0.39053674166473545</v>
      </c>
      <c r="M61" s="39">
        <v>99.247</v>
      </c>
      <c r="N61" s="40">
        <v>90.482642677553187</v>
      </c>
    </row>
    <row r="62" spans="1:27" x14ac:dyDescent="0.25">
      <c r="B62" s="42" t="s">
        <v>61</v>
      </c>
      <c r="C62" s="43">
        <f>AVERAGE(C57:C61)</f>
        <v>41.097377887402466</v>
      </c>
      <c r="D62" s="44"/>
      <c r="E62" s="44">
        <f>AVERAGE(E57:E60)</f>
        <v>2.0818779666907851E-2</v>
      </c>
      <c r="F62" s="116">
        <f t="shared" ref="F62:K62" si="18">AVERAGE(F57:F61)</f>
        <v>1.6942320274033734E-2</v>
      </c>
      <c r="G62" s="43">
        <f t="shared" si="18"/>
        <v>9.131581147572092</v>
      </c>
      <c r="H62" s="44">
        <f t="shared" si="18"/>
        <v>0.13676015564982483</v>
      </c>
      <c r="I62" s="43">
        <f t="shared" si="18"/>
        <v>49.127280039635572</v>
      </c>
      <c r="J62" s="44">
        <f t="shared" si="18"/>
        <v>6.9256497781579898E-2</v>
      </c>
      <c r="K62" s="43">
        <f t="shared" si="18"/>
        <v>0.40625173275455995</v>
      </c>
      <c r="L62" s="42"/>
      <c r="M62" s="45">
        <f>AVERAGE(M57:M61)</f>
        <v>99.568520000000007</v>
      </c>
      <c r="N62" s="43">
        <f>AVERAGE(N57:N61)</f>
        <v>90.557426892358308</v>
      </c>
      <c r="AA62" s="39"/>
    </row>
    <row r="63" spans="1:27" x14ac:dyDescent="0.25">
      <c r="A63" s="53"/>
      <c r="B63" s="49" t="s">
        <v>62</v>
      </c>
      <c r="C63" s="50">
        <f>2*_xlfn.STDEV.P(C57:C61)</f>
        <v>0.29890770303572822</v>
      </c>
      <c r="D63" s="51"/>
      <c r="E63" s="51">
        <f t="shared" ref="E63:K63" si="19">2*_xlfn.STDEV.P(E57:E61)</f>
        <v>1.9502376014329283E-3</v>
      </c>
      <c r="F63" s="119">
        <f t="shared" si="19"/>
        <v>5.2731348970058113E-3</v>
      </c>
      <c r="G63" s="50">
        <f t="shared" si="19"/>
        <v>0.11450433275215924</v>
      </c>
      <c r="H63" s="51">
        <f t="shared" si="19"/>
        <v>2.4659829447360521E-2</v>
      </c>
      <c r="I63" s="50">
        <f t="shared" si="19"/>
        <v>0.24225380443708894</v>
      </c>
      <c r="J63" s="51">
        <f t="shared" si="19"/>
        <v>1.2789688866185561E-2</v>
      </c>
      <c r="K63" s="50">
        <f t="shared" si="19"/>
        <v>2.2563894076640327E-2</v>
      </c>
      <c r="L63" s="49"/>
      <c r="M63" s="52">
        <f>2*_xlfn.STDEV.P(M57:M61)</f>
        <v>0.65273043011644172</v>
      </c>
      <c r="N63" s="50">
        <f>2*_xlfn.STDEV.P(N57:N61)</f>
        <v>8.8127060608327007E-2</v>
      </c>
      <c r="AA63" s="39"/>
    </row>
    <row r="64" spans="1:27" x14ac:dyDescent="0.25">
      <c r="A64" t="s">
        <v>72</v>
      </c>
      <c r="B64">
        <v>1</v>
      </c>
      <c r="C64" s="40">
        <v>41.36374038144568</v>
      </c>
      <c r="D64" s="34"/>
      <c r="E64" s="34">
        <v>3.0391254512517101E-2</v>
      </c>
      <c r="F64" s="82">
        <v>1.4568083688605323E-2</v>
      </c>
      <c r="G64" s="40">
        <v>8.8609454183270966</v>
      </c>
      <c r="H64" s="34">
        <v>0.15163569608947108</v>
      </c>
      <c r="I64" s="40">
        <v>49.12148941039132</v>
      </c>
      <c r="J64" s="34">
        <v>8.2220808639031889E-2</v>
      </c>
      <c r="K64" s="40">
        <v>0.38509601668610627</v>
      </c>
      <c r="M64" s="39">
        <v>99.196299999999994</v>
      </c>
      <c r="N64" s="40">
        <v>90.810533129991455</v>
      </c>
      <c r="AA64" s="39"/>
    </row>
    <row r="65" spans="1:27" x14ac:dyDescent="0.25">
      <c r="B65">
        <v>2</v>
      </c>
      <c r="C65" s="40">
        <v>41.297183852403315</v>
      </c>
      <c r="D65" s="34"/>
      <c r="E65" s="34">
        <v>2.9543591254688063E-2</v>
      </c>
      <c r="F65" s="82"/>
      <c r="G65" s="40">
        <v>9.0494574771535028</v>
      </c>
      <c r="H65" s="34">
        <v>0.14350045001433229</v>
      </c>
      <c r="I65" s="40">
        <v>48.980802729351957</v>
      </c>
      <c r="J65" s="34">
        <v>8.2619223730288072E-2</v>
      </c>
      <c r="K65" s="40">
        <v>0.40500989229723794</v>
      </c>
      <c r="M65" s="39">
        <v>99.774600000000007</v>
      </c>
      <c r="N65" s="40">
        <v>90.608966724786015</v>
      </c>
      <c r="AA65" s="39"/>
    </row>
    <row r="66" spans="1:27" x14ac:dyDescent="0.25">
      <c r="B66">
        <v>3</v>
      </c>
      <c r="C66" s="40">
        <v>41.368927301874947</v>
      </c>
      <c r="D66" s="34"/>
      <c r="E66" s="34">
        <v>2.8780531519780144E-2</v>
      </c>
      <c r="F66" s="82"/>
      <c r="G66" s="40">
        <v>8.9833812942476765</v>
      </c>
      <c r="H66" s="34">
        <v>0.13240000398291332</v>
      </c>
      <c r="I66" s="40">
        <v>49.019805036393869</v>
      </c>
      <c r="J66" s="34">
        <v>7.3929840982186412E-2</v>
      </c>
      <c r="K66" s="40">
        <v>0.39022792221370317</v>
      </c>
      <c r="M66" s="39">
        <v>100.429</v>
      </c>
      <c r="N66" s="40">
        <v>90.67787067904996</v>
      </c>
      <c r="AA66" s="39"/>
    </row>
    <row r="67" spans="1:27" x14ac:dyDescent="0.25">
      <c r="B67">
        <v>4</v>
      </c>
      <c r="C67" s="40">
        <v>41.774318770284815</v>
      </c>
      <c r="D67" s="34"/>
      <c r="E67" s="34">
        <v>3.344518747073584E-2</v>
      </c>
      <c r="F67" s="82">
        <v>1.3201389472504694E-2</v>
      </c>
      <c r="G67" s="40">
        <v>8.074848226541647</v>
      </c>
      <c r="H67" s="34">
        <v>0.13647205247339711</v>
      </c>
      <c r="I67" s="40">
        <v>49.50566073979806</v>
      </c>
      <c r="J67" s="34">
        <v>8.3396363840098603E-2</v>
      </c>
      <c r="K67" s="40">
        <v>0.38089235189831877</v>
      </c>
      <c r="M67" s="39">
        <v>99.951599999999999</v>
      </c>
      <c r="N67" s="40">
        <v>91.616970580446662</v>
      </c>
      <c r="AA67" s="39"/>
    </row>
    <row r="68" spans="1:27" x14ac:dyDescent="0.25">
      <c r="B68">
        <v>5</v>
      </c>
      <c r="C68" s="40">
        <v>41.405888700477881</v>
      </c>
      <c r="D68" s="34"/>
      <c r="E68" s="34">
        <v>4.0469550489590576E-2</v>
      </c>
      <c r="F68" s="82">
        <v>1.6899933733601068E-2</v>
      </c>
      <c r="G68" s="40">
        <v>8.3466032965030976</v>
      </c>
      <c r="H68" s="34">
        <v>0.14005933945813706</v>
      </c>
      <c r="I68" s="40">
        <v>49.543742830315978</v>
      </c>
      <c r="J68" s="34">
        <v>8.1842005689701083E-2</v>
      </c>
      <c r="K68" s="40">
        <v>0.42048832930596458</v>
      </c>
      <c r="M68" s="39">
        <v>99.899799999999999</v>
      </c>
      <c r="N68" s="40">
        <v>91.365290056835775</v>
      </c>
      <c r="AA68" s="39"/>
    </row>
    <row r="69" spans="1:27" x14ac:dyDescent="0.25">
      <c r="B69">
        <v>6</v>
      </c>
      <c r="C69" s="40">
        <v>41.136861445638132</v>
      </c>
      <c r="D69" s="34"/>
      <c r="E69" s="34">
        <v>3.0497564928552514E-2</v>
      </c>
      <c r="F69" s="82">
        <v>1.3316671614368126E-2</v>
      </c>
      <c r="G69" s="40">
        <v>8.4834258687227724</v>
      </c>
      <c r="H69" s="34">
        <v>0.12951410897245602</v>
      </c>
      <c r="I69" s="40">
        <v>49.721992666704104</v>
      </c>
      <c r="J69" s="34">
        <v>8.2696149618492101E-2</v>
      </c>
      <c r="K69" s="40">
        <v>0.40739507529866736</v>
      </c>
      <c r="M69" s="39">
        <v>99.709599999999995</v>
      </c>
      <c r="N69" s="40">
        <v>91.264822879193048</v>
      </c>
      <c r="AA69" s="39"/>
    </row>
    <row r="70" spans="1:27" x14ac:dyDescent="0.25">
      <c r="B70" s="42" t="s">
        <v>61</v>
      </c>
      <c r="C70" s="43">
        <f>AVERAGE(C64:C69)</f>
        <v>41.391153408687465</v>
      </c>
      <c r="D70" s="44"/>
      <c r="E70" s="44">
        <f t="shared" ref="E70:K70" si="20">AVERAGE(E64:E69)</f>
        <v>3.2187946695977375E-2</v>
      </c>
      <c r="F70" s="116">
        <f t="shared" si="20"/>
        <v>1.4496519627269803E-2</v>
      </c>
      <c r="G70" s="43">
        <f t="shared" si="20"/>
        <v>8.6331102635826316</v>
      </c>
      <c r="H70" s="44">
        <f t="shared" si="20"/>
        <v>0.1389302751651178</v>
      </c>
      <c r="I70" s="43">
        <f t="shared" si="20"/>
        <v>49.315582235492549</v>
      </c>
      <c r="J70" s="44">
        <f t="shared" si="20"/>
        <v>8.111739874996636E-2</v>
      </c>
      <c r="K70" s="44">
        <f t="shared" si="20"/>
        <v>0.39818493128333299</v>
      </c>
      <c r="L70" s="42"/>
      <c r="M70" s="45">
        <f>AVERAGE(M64:M69)</f>
        <v>99.826816666666673</v>
      </c>
      <c r="N70" s="43">
        <f>AVERAGE(N64:N69)</f>
        <v>91.0574090083838</v>
      </c>
      <c r="AA70" s="39"/>
    </row>
    <row r="71" spans="1:27" x14ac:dyDescent="0.25">
      <c r="A71" s="53"/>
      <c r="B71" s="49" t="s">
        <v>62</v>
      </c>
      <c r="C71" s="50">
        <f>2*_xlfn.STDEV.P(C64:C69)</f>
        <v>0.38451092487166949</v>
      </c>
      <c r="D71" s="51"/>
      <c r="E71" s="51">
        <f t="shared" ref="E71:K71" si="21">2*_xlfn.STDEV.P(E64:E69)</f>
        <v>7.9521151469156975E-3</v>
      </c>
      <c r="F71" s="119">
        <f t="shared" si="21"/>
        <v>2.9750502907878507E-3</v>
      </c>
      <c r="G71" s="50">
        <f t="shared" si="21"/>
        <v>0.71371881352048849</v>
      </c>
      <c r="H71" s="51">
        <f t="shared" si="21"/>
        <v>1.4627382802543212E-2</v>
      </c>
      <c r="I71" s="50">
        <f t="shared" si="21"/>
        <v>0.57189161410237976</v>
      </c>
      <c r="J71" s="51">
        <f t="shared" si="21"/>
        <v>6.4984700622020128E-3</v>
      </c>
      <c r="K71" s="50">
        <f t="shared" si="21"/>
        <v>2.7839006081816612E-2</v>
      </c>
      <c r="L71" s="49"/>
      <c r="M71" s="52">
        <f>2*_xlfn.STDEV.P(M65:M69)</f>
        <v>0.50634240430760069</v>
      </c>
      <c r="N71" s="50">
        <f>2*_xlfn.STDEV.P(N65:N69)</f>
        <v>0.79189933300385251</v>
      </c>
      <c r="AA71" s="39"/>
    </row>
    <row r="72" spans="1:27" x14ac:dyDescent="0.25">
      <c r="A72" t="s">
        <v>73</v>
      </c>
      <c r="B72">
        <v>1</v>
      </c>
      <c r="C72" s="40">
        <v>41.422361906488774</v>
      </c>
      <c r="D72" s="34"/>
      <c r="E72" s="34">
        <v>3.7392403660667969E-2</v>
      </c>
      <c r="F72" s="82">
        <v>2.3389391718670511E-2</v>
      </c>
      <c r="G72" s="40">
        <v>8.1689810267800933</v>
      </c>
      <c r="H72" s="34">
        <v>0.12576016278589525</v>
      </c>
      <c r="I72" s="40">
        <v>49.747409880982957</v>
      </c>
      <c r="J72" s="34">
        <v>9.2478707383287242E-2</v>
      </c>
      <c r="K72" s="40">
        <v>0.38683610099575405</v>
      </c>
      <c r="M72" s="39">
        <v>99.271500000000003</v>
      </c>
      <c r="N72" s="40">
        <v>91.565224388503253</v>
      </c>
      <c r="AA72" s="39"/>
    </row>
    <row r="73" spans="1:27" x14ac:dyDescent="0.25">
      <c r="B73">
        <v>2</v>
      </c>
      <c r="C73" s="40">
        <v>41.565914728666627</v>
      </c>
      <c r="D73" s="34"/>
      <c r="E73" s="34">
        <v>3.4990284097403672E-2</v>
      </c>
      <c r="F73" s="82"/>
      <c r="G73" s="40">
        <v>8.3043594222196386</v>
      </c>
      <c r="H73" s="34">
        <v>0.13716367836652515</v>
      </c>
      <c r="I73" s="40">
        <v>49.490140715146573</v>
      </c>
      <c r="J73" s="34">
        <v>8.6723204062029366E-2</v>
      </c>
      <c r="K73" s="40">
        <v>0.37380556563799089</v>
      </c>
      <c r="M73" s="39">
        <v>99.733400000000003</v>
      </c>
      <c r="N73" s="40">
        <v>91.39672800367282</v>
      </c>
      <c r="AA73" s="39"/>
    </row>
    <row r="74" spans="1:27" x14ac:dyDescent="0.25">
      <c r="B74">
        <v>3</v>
      </c>
      <c r="C74" s="40">
        <v>41.41282954732214</v>
      </c>
      <c r="D74" s="34"/>
      <c r="E74" s="34">
        <v>3.4583178004657857E-2</v>
      </c>
      <c r="F74" s="82"/>
      <c r="G74" s="40">
        <v>8.3275711405333706</v>
      </c>
      <c r="H74" s="34">
        <v>0.12307542760481179</v>
      </c>
      <c r="I74" s="40">
        <v>49.605465164287637</v>
      </c>
      <c r="J74" s="34">
        <v>8.9155653362515089E-2</v>
      </c>
      <c r="K74" s="40">
        <v>0.41007070962155923</v>
      </c>
      <c r="M74" s="39">
        <v>99.788399999999996</v>
      </c>
      <c r="N74" s="40">
        <v>91.393081296249235</v>
      </c>
      <c r="AA74" s="39"/>
    </row>
    <row r="75" spans="1:27" x14ac:dyDescent="0.25">
      <c r="B75">
        <v>4</v>
      </c>
      <c r="C75" s="40">
        <v>41.414670253290247</v>
      </c>
      <c r="D75" s="34"/>
      <c r="E75" s="34">
        <v>3.3091015588172165E-2</v>
      </c>
      <c r="F75" s="82">
        <v>2.400710905702691E-2</v>
      </c>
      <c r="G75" s="40">
        <v>8.2650109624708392</v>
      </c>
      <c r="H75" s="34">
        <v>0.14546687287746304</v>
      </c>
      <c r="I75" s="40">
        <v>49.639933482976573</v>
      </c>
      <c r="J75" s="34">
        <v>9.4143854095831855E-2</v>
      </c>
      <c r="K75" s="40">
        <v>0.38947061195260368</v>
      </c>
      <c r="M75" s="39">
        <v>99.703800000000001</v>
      </c>
      <c r="N75" s="40">
        <v>91.457641441357211</v>
      </c>
      <c r="AA75" s="39"/>
    </row>
    <row r="76" spans="1:27" x14ac:dyDescent="0.25">
      <c r="B76" s="42" t="s">
        <v>61</v>
      </c>
      <c r="C76" s="43">
        <f>AVERAGE(C72:C75)</f>
        <v>41.453944108941947</v>
      </c>
      <c r="D76" s="44"/>
      <c r="E76" s="44">
        <f t="shared" ref="E76:K76" si="22">AVERAGE(E72:E75)</f>
        <v>3.5014220337725416E-2</v>
      </c>
      <c r="F76" s="116">
        <f t="shared" si="22"/>
        <v>2.3698250387848709E-2</v>
      </c>
      <c r="G76" s="43">
        <f t="shared" si="22"/>
        <v>8.266480638000985</v>
      </c>
      <c r="H76" s="44">
        <f t="shared" si="22"/>
        <v>0.1328665354086738</v>
      </c>
      <c r="I76" s="43">
        <f t="shared" si="22"/>
        <v>49.620737310848433</v>
      </c>
      <c r="J76" s="44">
        <f t="shared" si="22"/>
        <v>9.0625354725915888E-2</v>
      </c>
      <c r="K76" s="43">
        <f t="shared" si="22"/>
        <v>0.39004574705197698</v>
      </c>
      <c r="L76" s="42"/>
      <c r="M76" s="45">
        <f>AVERAGE(M72:M75)</f>
        <v>99.624275000000011</v>
      </c>
      <c r="N76" s="43">
        <f>AVERAGE(N72:N75)</f>
        <v>91.45316878244563</v>
      </c>
      <c r="AA76" s="39"/>
    </row>
    <row r="77" spans="1:27" x14ac:dyDescent="0.25">
      <c r="A77" s="53"/>
      <c r="B77" s="49" t="s">
        <v>62</v>
      </c>
      <c r="C77" s="50">
        <f>2*_xlfn.STDEV.P(C72:C75)</f>
        <v>0.12949014676129439</v>
      </c>
      <c r="D77" s="51"/>
      <c r="E77" s="51">
        <f t="shared" ref="E77:K77" si="23">2*_xlfn.STDEV.P(E72:E75)</f>
        <v>3.0888254827237055E-3</v>
      </c>
      <c r="F77" s="119">
        <f t="shared" si="23"/>
        <v>6.1771733835639872E-4</v>
      </c>
      <c r="G77" s="50">
        <f t="shared" si="23"/>
        <v>0.12114118180012802</v>
      </c>
      <c r="H77" s="51">
        <f t="shared" si="23"/>
        <v>1.7988892845536932E-2</v>
      </c>
      <c r="I77" s="50">
        <f t="shared" si="23"/>
        <v>0.18358415595673977</v>
      </c>
      <c r="J77" s="51">
        <f t="shared" si="23"/>
        <v>5.7620791204162332E-3</v>
      </c>
      <c r="K77" s="50">
        <f t="shared" si="23"/>
        <v>2.5987982346867711E-2</v>
      </c>
      <c r="L77" s="49"/>
      <c r="M77" s="52">
        <f>2*_xlfn.STDEV.P(M72:M75)</f>
        <v>0.41184913196460332</v>
      </c>
      <c r="N77" s="50">
        <f>2*_xlfn.STDEV.P(N72:N75)</f>
        <v>0.13918523999535232</v>
      </c>
      <c r="AA77" s="39"/>
    </row>
    <row r="78" spans="1:27" x14ac:dyDescent="0.25">
      <c r="A78" t="s">
        <v>74</v>
      </c>
      <c r="B78">
        <v>1</v>
      </c>
      <c r="C78" s="40">
        <v>41.393958684915923</v>
      </c>
      <c r="D78" s="34"/>
      <c r="E78" s="34">
        <v>4.1946681560756469E-2</v>
      </c>
      <c r="F78" s="82">
        <v>2.6484053915003594E-2</v>
      </c>
      <c r="G78" s="40">
        <v>8.2481127146280375</v>
      </c>
      <c r="H78" s="34">
        <v>0.13307789168553452</v>
      </c>
      <c r="I78" s="40">
        <v>49.644363567935265</v>
      </c>
      <c r="J78" s="34">
        <v>0.11506985608385532</v>
      </c>
      <c r="K78" s="40">
        <v>0.40276401475796103</v>
      </c>
      <c r="M78" s="39">
        <v>99.9054</v>
      </c>
      <c r="N78" s="40">
        <v>91.474313577586813</v>
      </c>
      <c r="AA78" s="39"/>
    </row>
    <row r="79" spans="1:27" x14ac:dyDescent="0.25">
      <c r="B79">
        <v>2</v>
      </c>
      <c r="C79" s="40">
        <v>41.384893780322351</v>
      </c>
      <c r="D79" s="34"/>
      <c r="E79" s="34">
        <v>5.2504644167586816E-2</v>
      </c>
      <c r="F79" s="82">
        <v>2.0018516551673003E-2</v>
      </c>
      <c r="G79" s="40">
        <v>8.2481819110924963</v>
      </c>
      <c r="H79" s="34">
        <v>0.13809459873790864</v>
      </c>
      <c r="I79" s="40">
        <v>49.583577982938316</v>
      </c>
      <c r="J79" s="34">
        <v>0.10570265704500685</v>
      </c>
      <c r="K79" s="40">
        <v>0.4145944093640847</v>
      </c>
      <c r="M79" s="39">
        <v>99.802599999999998</v>
      </c>
      <c r="N79" s="40">
        <v>91.464688348781948</v>
      </c>
      <c r="AA79" s="39"/>
    </row>
    <row r="80" spans="1:27" x14ac:dyDescent="0.25">
      <c r="B80">
        <v>3</v>
      </c>
      <c r="C80" s="40">
        <v>41.261320963110229</v>
      </c>
      <c r="D80" s="34"/>
      <c r="E80" s="34">
        <v>3.3229913448601323E-2</v>
      </c>
      <c r="F80" s="82">
        <v>4.4196437536397779E-2</v>
      </c>
      <c r="G80" s="40">
        <v>8.3505733277105048</v>
      </c>
      <c r="H80" s="34">
        <v>0.13433740988412957</v>
      </c>
      <c r="I80" s="40">
        <v>49.622366809245541</v>
      </c>
      <c r="J80" s="34">
        <v>0.10735988111733641</v>
      </c>
      <c r="K80" s="40">
        <v>0.40752053336546379</v>
      </c>
      <c r="M80" s="39">
        <v>99.593999999999994</v>
      </c>
      <c r="N80" s="40">
        <v>91.37404430629951</v>
      </c>
      <c r="AA80" s="39"/>
    </row>
    <row r="81" spans="1:27" x14ac:dyDescent="0.25">
      <c r="B81">
        <v>4</v>
      </c>
      <c r="C81" s="40">
        <v>41.189215792190332</v>
      </c>
      <c r="D81" s="34"/>
      <c r="E81" s="34"/>
      <c r="F81" s="82">
        <v>2.4356696716162304E-2</v>
      </c>
      <c r="G81" s="40">
        <v>8.3614922315451672</v>
      </c>
      <c r="H81" s="34">
        <v>0.13703630347189713</v>
      </c>
      <c r="I81" s="40">
        <v>49.675297393976493</v>
      </c>
      <c r="J81" s="34">
        <v>0.11660284649949385</v>
      </c>
      <c r="K81" s="40">
        <v>0.42528438986719802</v>
      </c>
      <c r="M81" s="39">
        <v>99.968400000000003</v>
      </c>
      <c r="N81" s="40">
        <v>91.372147658314304</v>
      </c>
      <c r="AA81" s="39"/>
    </row>
    <row r="82" spans="1:27" x14ac:dyDescent="0.25">
      <c r="B82">
        <v>5</v>
      </c>
      <c r="C82" s="40">
        <v>41.427602365548978</v>
      </c>
      <c r="D82" s="34"/>
      <c r="E82" s="34">
        <v>2.2844294864311047E-2</v>
      </c>
      <c r="F82" s="82">
        <v>3.0898876404494381E-2</v>
      </c>
      <c r="G82" s="40">
        <v>8.347819435666004</v>
      </c>
      <c r="H82" s="34">
        <v>0.13393371148837155</v>
      </c>
      <c r="I82" s="40">
        <v>49.51640304510083</v>
      </c>
      <c r="J82" s="34">
        <v>0.10569889572824367</v>
      </c>
      <c r="K82" s="40">
        <v>0.41515766971686685</v>
      </c>
      <c r="M82" s="39">
        <v>99.3596</v>
      </c>
      <c r="N82" s="40">
        <v>91.359784400213343</v>
      </c>
      <c r="AA82" s="39"/>
    </row>
    <row r="83" spans="1:27" x14ac:dyDescent="0.25">
      <c r="B83">
        <v>6</v>
      </c>
      <c r="C83" s="40">
        <v>41.518736579482209</v>
      </c>
      <c r="D83" s="34"/>
      <c r="E83" s="34"/>
      <c r="F83" s="82">
        <v>2.0913587735800578E-2</v>
      </c>
      <c r="G83" s="40">
        <v>8.3741008064150471</v>
      </c>
      <c r="H83" s="34">
        <v>0.15590724463607536</v>
      </c>
      <c r="I83" s="40">
        <v>49.556386075611357</v>
      </c>
      <c r="J83" s="34">
        <v>9.8935225817373143E-2</v>
      </c>
      <c r="K83" s="40">
        <v>0.37983629865268331</v>
      </c>
      <c r="M83" s="39">
        <v>99.241699999999994</v>
      </c>
      <c r="N83" s="40">
        <v>91.34132533899249</v>
      </c>
      <c r="AA83" s="39"/>
    </row>
    <row r="84" spans="1:27" x14ac:dyDescent="0.25">
      <c r="B84">
        <v>7</v>
      </c>
      <c r="C84" s="40">
        <v>41.135636970607976</v>
      </c>
      <c r="D84" s="34"/>
      <c r="E84" s="34">
        <v>3.077416973948317E-2</v>
      </c>
      <c r="F84" s="82">
        <v>2.0497111202453854E-2</v>
      </c>
      <c r="G84" s="40">
        <v>8.333608361661252</v>
      </c>
      <c r="H84" s="34">
        <v>0.12283565207216343</v>
      </c>
      <c r="I84" s="40">
        <v>49.787328094793764</v>
      </c>
      <c r="J84" s="34">
        <v>9.5641851110664394E-2</v>
      </c>
      <c r="K84" s="40">
        <v>0.43964028294914376</v>
      </c>
      <c r="M84" s="39">
        <v>99.989699999999999</v>
      </c>
      <c r="N84" s="40">
        <v>91.416138610873958</v>
      </c>
      <c r="AA84" s="39"/>
    </row>
    <row r="85" spans="1:27" x14ac:dyDescent="0.25">
      <c r="B85">
        <v>8</v>
      </c>
      <c r="C85" s="40">
        <v>41.142001693697594</v>
      </c>
      <c r="D85" s="34"/>
      <c r="E85" s="34">
        <v>3.9005213538342985E-2</v>
      </c>
      <c r="F85" s="82">
        <v>4.7611163955546452E-2</v>
      </c>
      <c r="G85" s="40">
        <v>8.264742594086508</v>
      </c>
      <c r="H85" s="34">
        <v>0.15442448396405506</v>
      </c>
      <c r="I85" s="40">
        <v>49.848389983905854</v>
      </c>
      <c r="J85" s="34">
        <v>9.3191496193193904E-2</v>
      </c>
      <c r="K85" s="40">
        <v>0.39649681528662423</v>
      </c>
      <c r="M85" s="39">
        <v>99.663600000000002</v>
      </c>
      <c r="N85" s="40">
        <v>91.490576892038675</v>
      </c>
      <c r="AA85" s="39"/>
    </row>
    <row r="86" spans="1:27" x14ac:dyDescent="0.25">
      <c r="B86">
        <v>9</v>
      </c>
      <c r="C86" s="40">
        <v>41.42029316443729</v>
      </c>
      <c r="D86" s="34"/>
      <c r="E86" s="34"/>
      <c r="F86" s="82">
        <v>2.5393496540755785E-2</v>
      </c>
      <c r="G86" s="40">
        <v>8.3327724830843568</v>
      </c>
      <c r="H86" s="34">
        <v>0.13153941375124689</v>
      </c>
      <c r="I86" s="40">
        <v>49.661386662179872</v>
      </c>
      <c r="J86" s="34">
        <v>0.10877390123427115</v>
      </c>
      <c r="K86" s="40">
        <v>0.4098974044651692</v>
      </c>
      <c r="M86" s="39">
        <v>99.848399999999998</v>
      </c>
      <c r="N86" s="40">
        <v>91.397031571059543</v>
      </c>
      <c r="AA86" s="39"/>
    </row>
    <row r="87" spans="1:27" x14ac:dyDescent="0.25">
      <c r="B87">
        <v>10</v>
      </c>
      <c r="C87" s="40">
        <v>41.078067287820026</v>
      </c>
      <c r="D87" s="34"/>
      <c r="E87" s="34">
        <v>2.946026339098317E-2</v>
      </c>
      <c r="F87" s="82">
        <v>2.7874574957169343E-2</v>
      </c>
      <c r="G87" s="40">
        <v>8.3706875601286228</v>
      </c>
      <c r="H87" s="34">
        <v>0.12832527601422802</v>
      </c>
      <c r="I87" s="40">
        <v>49.802366381396737</v>
      </c>
      <c r="J87" s="34">
        <v>0.12261519087511122</v>
      </c>
      <c r="K87" s="40">
        <v>0.4209355059641568</v>
      </c>
      <c r="M87" s="39">
        <v>99.578199999999995</v>
      </c>
      <c r="N87" s="40">
        <v>91.383615954785085</v>
      </c>
      <c r="AA87" s="39"/>
    </row>
    <row r="88" spans="1:27" x14ac:dyDescent="0.25">
      <c r="B88" s="42" t="s">
        <v>61</v>
      </c>
      <c r="C88" s="43">
        <f>AVERAGE(C78:C87)</f>
        <v>41.295172728213288</v>
      </c>
      <c r="D88" s="44"/>
      <c r="E88" s="44">
        <f t="shared" ref="E88:K88" si="24">AVERAGE(E78:E87)</f>
        <v>3.5680740101437854E-2</v>
      </c>
      <c r="F88" s="116">
        <f t="shared" si="24"/>
        <v>2.8824451551545706E-2</v>
      </c>
      <c r="G88" s="43">
        <f t="shared" si="24"/>
        <v>8.3232091426018009</v>
      </c>
      <c r="H88" s="44">
        <f t="shared" si="24"/>
        <v>0.13695119857056101</v>
      </c>
      <c r="I88" s="43">
        <f t="shared" si="24"/>
        <v>49.669786599708409</v>
      </c>
      <c r="J88" s="44">
        <f t="shared" si="24"/>
        <v>0.10695918017045498</v>
      </c>
      <c r="K88" s="43">
        <f t="shared" si="24"/>
        <v>0.41121273243893519</v>
      </c>
      <c r="L88" s="42"/>
      <c r="M88" s="45">
        <f>AVERAGE(M78:M87)</f>
        <v>99.695160000000001</v>
      </c>
      <c r="N88" s="43">
        <f>AVERAGE(N78:N87)</f>
        <v>91.407366665894571</v>
      </c>
      <c r="AA88" s="39"/>
    </row>
    <row r="89" spans="1:27" x14ac:dyDescent="0.25">
      <c r="A89" s="53"/>
      <c r="B89" s="49" t="s">
        <v>62</v>
      </c>
      <c r="C89" s="50">
        <f>2*_xlfn.STDEV.P(C78:C87)</f>
        <v>0.28941504504277388</v>
      </c>
      <c r="D89" s="51"/>
      <c r="E89" s="51">
        <f t="shared" ref="E89:K89" si="25">2*_xlfn.STDEV.P(E78:E87)</f>
        <v>1.7998532239545242E-2</v>
      </c>
      <c r="F89" s="119">
        <f t="shared" si="25"/>
        <v>1.8342569302683305E-2</v>
      </c>
      <c r="G89" s="50">
        <f t="shared" si="25"/>
        <v>9.4975194914965089E-2</v>
      </c>
      <c r="H89" s="51">
        <f t="shared" si="25"/>
        <v>1.9998442192413333E-2</v>
      </c>
      <c r="I89" s="50">
        <f t="shared" si="25"/>
        <v>0.20986336945469028</v>
      </c>
      <c r="J89" s="51">
        <f t="shared" si="25"/>
        <v>1.7804829444354353E-2</v>
      </c>
      <c r="K89" s="50">
        <f t="shared" si="25"/>
        <v>3.1083435020413979E-2</v>
      </c>
      <c r="L89" s="49"/>
      <c r="M89" s="52">
        <f>2*_xlfn.STDEV.P(M78:M87)</f>
        <v>0.48322918951570248</v>
      </c>
      <c r="N89" s="50">
        <f>2*_xlfn.STDEV.P(N78:N87)</f>
        <v>9.8824593177138376E-2</v>
      </c>
      <c r="AA89" s="39"/>
    </row>
    <row r="90" spans="1:27" ht="17.25" x14ac:dyDescent="0.25">
      <c r="A90" t="s">
        <v>85</v>
      </c>
      <c r="B90">
        <v>1</v>
      </c>
      <c r="C90" s="40">
        <v>41.212169655792579</v>
      </c>
      <c r="D90" s="34">
        <v>0</v>
      </c>
      <c r="E90" s="34">
        <v>5.0363191287405705E-2</v>
      </c>
      <c r="F90" s="82">
        <v>1.5289004346305641E-2</v>
      </c>
      <c r="G90" s="40">
        <v>9.1316580906229703</v>
      </c>
      <c r="H90" s="34">
        <v>0.13494829395014238</v>
      </c>
      <c r="I90" s="40">
        <v>48.98036668831493</v>
      </c>
      <c r="J90" s="34">
        <v>0.10206424539141731</v>
      </c>
      <c r="K90" s="40">
        <v>0.36873057900784328</v>
      </c>
      <c r="M90" s="39">
        <v>99.9054</v>
      </c>
      <c r="N90" s="40">
        <v>90.531663842809991</v>
      </c>
      <c r="AA90" s="39"/>
    </row>
    <row r="91" spans="1:27" x14ac:dyDescent="0.25">
      <c r="B91">
        <v>2</v>
      </c>
      <c r="C91" s="40">
        <v>41.147238222639274</v>
      </c>
      <c r="D91" s="34">
        <v>0</v>
      </c>
      <c r="E91" s="34">
        <v>4.0228209761308163E-2</v>
      </c>
      <c r="F91" s="82">
        <v>1.8998512543550526E-2</v>
      </c>
      <c r="G91" s="40">
        <v>9.1464395883039984</v>
      </c>
      <c r="H91" s="34">
        <v>0.12700781663355662</v>
      </c>
      <c r="I91" s="40">
        <v>49.031855527048741</v>
      </c>
      <c r="J91" s="34">
        <v>0.10306675584750077</v>
      </c>
      <c r="K91" s="40">
        <v>0.37269968354114463</v>
      </c>
      <c r="M91" s="39">
        <v>99.802599999999998</v>
      </c>
      <c r="N91" s="40">
        <v>90.526804732250639</v>
      </c>
      <c r="AA91" s="39"/>
    </row>
    <row r="92" spans="1:27" x14ac:dyDescent="0.25">
      <c r="B92">
        <v>3</v>
      </c>
      <c r="C92" s="40">
        <v>41.118668408612663</v>
      </c>
      <c r="D92" s="34">
        <v>0</v>
      </c>
      <c r="E92" s="34">
        <v>3.5122817165481546E-2</v>
      </c>
      <c r="F92" s="82">
        <v>1.9986835675319881E-2</v>
      </c>
      <c r="G92" s="40">
        <v>9.3001665486531486</v>
      </c>
      <c r="H92" s="34">
        <v>0.12071486272202332</v>
      </c>
      <c r="I92" s="40">
        <v>48.907560511015149</v>
      </c>
      <c r="J92" s="34">
        <v>0.11710863559753068</v>
      </c>
      <c r="K92" s="40">
        <v>0.37061363704361178</v>
      </c>
      <c r="M92" s="39">
        <v>99.593999999999994</v>
      </c>
      <c r="N92" s="40">
        <v>90.360812892351845</v>
      </c>
      <c r="AA92" s="39"/>
    </row>
    <row r="93" spans="1:27" x14ac:dyDescent="0.25">
      <c r="B93">
        <v>4</v>
      </c>
      <c r="C93" s="40">
        <v>41.163311185492333</v>
      </c>
      <c r="D93" s="34">
        <v>0</v>
      </c>
      <c r="E93" s="34">
        <v>3.7630014487685472E-2</v>
      </c>
      <c r="F93" s="82">
        <v>2.6935105160613478E-2</v>
      </c>
      <c r="G93" s="40">
        <v>9.2138382374981269</v>
      </c>
      <c r="H93" s="34">
        <v>0.13708947394714494</v>
      </c>
      <c r="I93" s="40">
        <v>48.907628515761608</v>
      </c>
      <c r="J93" s="34">
        <v>0.10155367937253335</v>
      </c>
      <c r="K93" s="40">
        <v>0.39879302592796123</v>
      </c>
      <c r="M93" s="39">
        <v>99.968400000000003</v>
      </c>
      <c r="N93" s="40">
        <v>90.441747883435667</v>
      </c>
      <c r="AA93" s="39"/>
    </row>
    <row r="94" spans="1:27" x14ac:dyDescent="0.25">
      <c r="B94">
        <v>5</v>
      </c>
      <c r="C94" s="40">
        <v>41.140159255866394</v>
      </c>
      <c r="D94" s="34">
        <v>0</v>
      </c>
      <c r="E94" s="34">
        <v>2.9638503276724681E-2</v>
      </c>
      <c r="F94" s="82">
        <v>2.5150749468979331E-2</v>
      </c>
      <c r="G94" s="40">
        <v>9.1998852391354671</v>
      </c>
      <c r="H94" s="34">
        <v>0.13215216887967224</v>
      </c>
      <c r="I94" s="40">
        <v>48.978527638241538</v>
      </c>
      <c r="J94" s="34">
        <v>0.1021552895698481</v>
      </c>
      <c r="K94" s="40">
        <v>0.39069329655616736</v>
      </c>
      <c r="M94" s="39">
        <v>99.3596</v>
      </c>
      <c r="N94" s="40">
        <v>90.46734082927351</v>
      </c>
      <c r="AA94" s="39"/>
    </row>
    <row r="95" spans="1:27" x14ac:dyDescent="0.25">
      <c r="B95">
        <v>6</v>
      </c>
      <c r="C95" s="40">
        <v>41.054374611039002</v>
      </c>
      <c r="D95" s="34">
        <v>2.4503411797469832E-2</v>
      </c>
      <c r="E95" s="34">
        <v>3.1554225310339357E-2</v>
      </c>
      <c r="F95" s="82">
        <v>2.4275187832344863E-2</v>
      </c>
      <c r="G95" s="40">
        <v>9.1152953288486138</v>
      </c>
      <c r="H95" s="34">
        <v>0.12639284482680616</v>
      </c>
      <c r="I95" s="40">
        <v>49.132698662929286</v>
      </c>
      <c r="J95" s="34">
        <v>0.10005861434875235</v>
      </c>
      <c r="K95" s="40">
        <v>0.39084208610779608</v>
      </c>
      <c r="M95" s="39">
        <v>99.241699999999994</v>
      </c>
      <c r="N95" s="40">
        <v>90.573571561846705</v>
      </c>
      <c r="AA95" s="39"/>
    </row>
    <row r="96" spans="1:27" x14ac:dyDescent="0.25">
      <c r="B96">
        <v>7</v>
      </c>
      <c r="C96" s="40">
        <v>41.210014734660291</v>
      </c>
      <c r="D96" s="34">
        <v>1.5157664893740236E-2</v>
      </c>
      <c r="E96" s="34">
        <v>3.700283110936986E-2</v>
      </c>
      <c r="F96" s="82">
        <v>2.037270734023771E-2</v>
      </c>
      <c r="G96" s="40">
        <v>9.181445809585485</v>
      </c>
      <c r="H96" s="34">
        <v>0.13890766111691344</v>
      </c>
      <c r="I96" s="40">
        <v>48.913230677502298</v>
      </c>
      <c r="J96" s="34">
        <v>0.10310837881472096</v>
      </c>
      <c r="K96" s="40">
        <v>0.38071219874770501</v>
      </c>
      <c r="M96" s="39">
        <v>99.989699999999999</v>
      </c>
      <c r="N96" s="40">
        <v>90.473136762188233</v>
      </c>
      <c r="AA96" s="39"/>
    </row>
    <row r="97" spans="1:27" x14ac:dyDescent="0.25">
      <c r="B97">
        <v>8</v>
      </c>
      <c r="C97" s="40">
        <v>41.125890003217577</v>
      </c>
      <c r="D97" s="34">
        <v>0</v>
      </c>
      <c r="E97" s="34">
        <v>2.933745129504987E-2</v>
      </c>
      <c r="F97" s="82">
        <v>1.4649561390679517E-2</v>
      </c>
      <c r="G97" s="40">
        <v>9.1254340956336755</v>
      </c>
      <c r="H97" s="34">
        <v>0.1306155054976201</v>
      </c>
      <c r="I97" s="40">
        <v>49.025094081371435</v>
      </c>
      <c r="J97" s="34">
        <v>9.9599668760950111E-2</v>
      </c>
      <c r="K97" s="40">
        <v>0.43574577705513956</v>
      </c>
      <c r="M97" s="39">
        <v>99.663600000000002</v>
      </c>
      <c r="N97" s="40">
        <v>90.545323412878389</v>
      </c>
      <c r="AA97" s="39"/>
    </row>
    <row r="98" spans="1:27" x14ac:dyDescent="0.25">
      <c r="B98">
        <v>9</v>
      </c>
      <c r="C98" s="40">
        <v>41.245252636808203</v>
      </c>
      <c r="D98" s="34">
        <v>2.0967499770756143E-2</v>
      </c>
      <c r="E98" s="34">
        <v>2.9849061813213108E-2</v>
      </c>
      <c r="F98" s="82">
        <v>2.6541904265749556E-2</v>
      </c>
      <c r="G98" s="40">
        <v>9.3235643540411903</v>
      </c>
      <c r="H98" s="34">
        <v>0.12008851332083156</v>
      </c>
      <c r="I98" s="40">
        <v>48.763947347472225</v>
      </c>
      <c r="J98" s="34">
        <v>9.7018016048077735E-2</v>
      </c>
      <c r="K98" s="40">
        <v>0.37282306505588009</v>
      </c>
      <c r="M98" s="39">
        <v>99.848399999999998</v>
      </c>
      <c r="N98" s="40">
        <v>90.313208605365631</v>
      </c>
      <c r="AA98" s="39"/>
    </row>
    <row r="99" spans="1:27" ht="17.25" x14ac:dyDescent="0.25">
      <c r="A99" t="s">
        <v>86</v>
      </c>
      <c r="B99">
        <v>1</v>
      </c>
      <c r="C99" s="40">
        <v>41.115471499499286</v>
      </c>
      <c r="D99" s="34">
        <v>1.6320151389292058E-2</v>
      </c>
      <c r="E99" s="34">
        <v>3.0249734074342668E-2</v>
      </c>
      <c r="F99" s="82">
        <v>2.1738104158484661E-2</v>
      </c>
      <c r="G99" s="40">
        <v>9.094396326157943</v>
      </c>
      <c r="H99" s="34">
        <v>0.12689701168867565</v>
      </c>
      <c r="I99" s="40">
        <v>49.121164669001658</v>
      </c>
      <c r="J99" s="34">
        <v>9.9897647499595718E-2</v>
      </c>
      <c r="K99" s="40">
        <v>0.37388494534336297</v>
      </c>
      <c r="M99" s="39">
        <v>99.557900000000004</v>
      </c>
      <c r="N99" s="40">
        <v>90.591149898706419</v>
      </c>
      <c r="AA99" s="39"/>
    </row>
    <row r="100" spans="1:27" x14ac:dyDescent="0.25">
      <c r="B100">
        <v>2</v>
      </c>
      <c r="C100" s="40">
        <v>41.12571733350444</v>
      </c>
      <c r="D100" s="34"/>
      <c r="E100" s="34">
        <v>4.7081339904796668E-2</v>
      </c>
      <c r="F100" s="82">
        <v>2.0108397062892754E-2</v>
      </c>
      <c r="G100" s="40">
        <v>9.2448799130577761</v>
      </c>
      <c r="H100" s="34">
        <v>0.12964036076210797</v>
      </c>
      <c r="I100" s="40">
        <v>48.953525210437881</v>
      </c>
      <c r="J100" s="34">
        <v>0.10643905823284315</v>
      </c>
      <c r="K100" s="40">
        <v>0.37198178544359378</v>
      </c>
      <c r="M100" s="39">
        <v>99.744399999999999</v>
      </c>
      <c r="N100" s="40">
        <v>90.4207608423322</v>
      </c>
      <c r="AA100" s="39"/>
    </row>
    <row r="101" spans="1:27" x14ac:dyDescent="0.25">
      <c r="B101">
        <v>3</v>
      </c>
      <c r="C101" s="40">
        <v>41.106082749584239</v>
      </c>
      <c r="D101" s="34"/>
      <c r="E101" s="34">
        <v>2.9934989668900874E-2</v>
      </c>
      <c r="F101" s="82"/>
      <c r="G101" s="40">
        <v>9.1300408204404579</v>
      </c>
      <c r="H101" s="34">
        <v>0.14074182331300711</v>
      </c>
      <c r="I101" s="40">
        <v>49.089049034924152</v>
      </c>
      <c r="J101" s="34">
        <v>9.9936501537065972E-2</v>
      </c>
      <c r="K101" s="40">
        <v>0.38997026659275308</v>
      </c>
      <c r="M101" s="39">
        <v>99.215000000000003</v>
      </c>
      <c r="N101" s="40">
        <v>90.552161162667872</v>
      </c>
      <c r="AA101" s="39"/>
    </row>
    <row r="102" spans="1:27" x14ac:dyDescent="0.25">
      <c r="B102">
        <v>4</v>
      </c>
      <c r="C102" s="40">
        <v>41.063021118372347</v>
      </c>
      <c r="D102" s="34"/>
      <c r="E102" s="34">
        <v>3.9012450503814827E-2</v>
      </c>
      <c r="F102" s="82">
        <v>1.7019846763029971E-2</v>
      </c>
      <c r="G102" s="40">
        <v>9.0810007082380952</v>
      </c>
      <c r="H102" s="34">
        <v>0.11828280430093681</v>
      </c>
      <c r="I102" s="40">
        <v>49.163796156198693</v>
      </c>
      <c r="J102" s="34">
        <v>0.10813709236068635</v>
      </c>
      <c r="K102" s="40">
        <v>0.40223095000482889</v>
      </c>
      <c r="M102" s="39">
        <v>99.401600000000002</v>
      </c>
      <c r="N102" s="40">
        <v>90.611089311565124</v>
      </c>
      <c r="AA102" s="39"/>
    </row>
    <row r="103" spans="1:27" x14ac:dyDescent="0.25">
      <c r="B103">
        <v>5</v>
      </c>
      <c r="C103" s="40">
        <v>41.151977514151675</v>
      </c>
      <c r="D103" s="34">
        <v>1.571234841805905E-2</v>
      </c>
      <c r="E103" s="34">
        <v>3.3618192949247006E-2</v>
      </c>
      <c r="F103" s="82">
        <v>3.1543318532428463E-2</v>
      </c>
      <c r="G103" s="40">
        <v>9.1861847945080175</v>
      </c>
      <c r="H103" s="34">
        <v>0.12183151899103199</v>
      </c>
      <c r="I103" s="40">
        <v>48.977491030490803</v>
      </c>
      <c r="J103" s="34">
        <v>9.8613835109810533E-2</v>
      </c>
      <c r="K103" s="40">
        <v>0.38301035728251764</v>
      </c>
      <c r="M103" s="39">
        <v>99.475899999999996</v>
      </c>
      <c r="N103" s="40">
        <v>90.480003100875578</v>
      </c>
      <c r="AA103" s="39"/>
    </row>
    <row r="104" spans="1:27" x14ac:dyDescent="0.25">
      <c r="B104">
        <v>6</v>
      </c>
      <c r="C104" s="40">
        <v>40.7993959255055</v>
      </c>
      <c r="D104" s="34"/>
      <c r="E104" s="34">
        <v>5.306810478646809E-2</v>
      </c>
      <c r="F104" s="82">
        <v>1.6881796339452963E-2</v>
      </c>
      <c r="G104" s="40">
        <v>9.2216123093214382</v>
      </c>
      <c r="H104" s="34">
        <v>0.13140826370699579</v>
      </c>
      <c r="I104" s="40">
        <v>49.269174150745854</v>
      </c>
      <c r="J104" s="34">
        <v>0.10245600805432659</v>
      </c>
      <c r="K104" s="40">
        <v>0.39765830883208253</v>
      </c>
      <c r="M104" s="39">
        <v>99.722800000000007</v>
      </c>
      <c r="N104" s="40">
        <v>90.497978443253288</v>
      </c>
      <c r="AA104" s="39"/>
    </row>
    <row r="105" spans="1:27" x14ac:dyDescent="0.25">
      <c r="B105">
        <v>7</v>
      </c>
      <c r="C105" s="40">
        <v>41.146515555161479</v>
      </c>
      <c r="D105" s="34">
        <v>1.5333491860694754E-2</v>
      </c>
      <c r="E105" s="34">
        <v>4.7651914217889148E-2</v>
      </c>
      <c r="F105" s="82">
        <v>1.5225679820407307E-2</v>
      </c>
      <c r="G105" s="40">
        <v>9.261729345429778</v>
      </c>
      <c r="H105" s="34">
        <v>0.11818214793827106</v>
      </c>
      <c r="I105" s="40">
        <v>48.895883796757182</v>
      </c>
      <c r="J105" s="34">
        <v>0.10830072103080403</v>
      </c>
      <c r="K105" s="40">
        <v>0.39123981831152244</v>
      </c>
      <c r="M105" s="39">
        <v>99.246799999999993</v>
      </c>
      <c r="N105" s="40">
        <v>90.394752472325479</v>
      </c>
      <c r="AA105" s="39"/>
    </row>
    <row r="106" spans="1:27" x14ac:dyDescent="0.25">
      <c r="B106">
        <v>8</v>
      </c>
      <c r="C106" s="40">
        <v>41.328868470062254</v>
      </c>
      <c r="D106" s="34">
        <v>1.6197665474231258E-2</v>
      </c>
      <c r="E106" s="34">
        <v>5.4486976980681348E-2</v>
      </c>
      <c r="F106" s="82">
        <v>2.0052772036236396E-2</v>
      </c>
      <c r="G106" s="40">
        <v>9.2496983810357651</v>
      </c>
      <c r="H106" s="34">
        <v>0.11736312315781768</v>
      </c>
      <c r="I106" s="40">
        <v>48.723372034832352</v>
      </c>
      <c r="J106" s="34">
        <v>0.10792292594966098</v>
      </c>
      <c r="K106" s="40">
        <v>0.3820135811272275</v>
      </c>
      <c r="M106" s="39">
        <v>99.7119</v>
      </c>
      <c r="N106" s="40">
        <v>90.375333233876248</v>
      </c>
      <c r="AA106" s="39"/>
    </row>
    <row r="107" spans="1:27" x14ac:dyDescent="0.25">
      <c r="B107">
        <v>9</v>
      </c>
      <c r="C107" s="40">
        <v>41.395732007734445</v>
      </c>
      <c r="D107" s="34"/>
      <c r="E107" s="34">
        <v>3.2896473041328297E-2</v>
      </c>
      <c r="F107" s="82">
        <v>2.8809499679403883E-2</v>
      </c>
      <c r="G107" s="40">
        <v>9.2149559343395069</v>
      </c>
      <c r="H107" s="34">
        <v>0.11964807677449198</v>
      </c>
      <c r="I107" s="40">
        <v>48.708634822457981</v>
      </c>
      <c r="J107" s="34">
        <v>0.10529199332517877</v>
      </c>
      <c r="K107" s="40">
        <v>0.39106806170296243</v>
      </c>
      <c r="M107" s="39">
        <v>99.658100000000005</v>
      </c>
      <c r="N107" s="40">
        <v>90.4053928138825</v>
      </c>
      <c r="AA107" s="39"/>
    </row>
    <row r="108" spans="1:27" x14ac:dyDescent="0.25">
      <c r="B108">
        <v>10</v>
      </c>
      <c r="C108" s="40">
        <v>41.526602695777335</v>
      </c>
      <c r="D108" s="34"/>
      <c r="E108" s="34">
        <v>3.4502293690868525E-2</v>
      </c>
      <c r="F108" s="82">
        <v>2.0617604014637032E-2</v>
      </c>
      <c r="G108" s="40">
        <v>9.0793595946791594</v>
      </c>
      <c r="H108" s="34">
        <v>0.11495273500161217</v>
      </c>
      <c r="I108" s="40">
        <v>48.721770827787857</v>
      </c>
      <c r="J108" s="34">
        <v>9.9898850593185526E-2</v>
      </c>
      <c r="K108" s="40">
        <v>0.39191728851286267</v>
      </c>
      <c r="M108" s="39">
        <v>99.555700000000002</v>
      </c>
      <c r="N108" s="40">
        <v>90.535520965811756</v>
      </c>
      <c r="AA108" s="39"/>
    </row>
    <row r="109" spans="1:27" x14ac:dyDescent="0.25">
      <c r="B109" s="42" t="s">
        <v>61</v>
      </c>
      <c r="C109" s="43">
        <f>AVERAGE(C90:C108)</f>
        <v>41.167182293867441</v>
      </c>
      <c r="D109" s="44">
        <f>AVERAGE(D90:D108)</f>
        <v>9.5532487387879495E-3</v>
      </c>
      <c r="E109" s="44">
        <f>AVERAGE(E90:E107)</f>
        <v>3.8262582313002592E-2</v>
      </c>
      <c r="F109" s="116">
        <f>AVERAGE(F90:F107)</f>
        <v>2.1386998965653936E-2</v>
      </c>
      <c r="G109" s="43">
        <f>AVERAGE(G90:G108)</f>
        <v>9.18429396944898</v>
      </c>
      <c r="H109" s="44">
        <f>AVERAGE(H90:H107)</f>
        <v>0.12732845952933591</v>
      </c>
      <c r="I109" s="43">
        <f>AVERAGE(I90:I108)</f>
        <v>48.961303757015351</v>
      </c>
      <c r="J109" s="44">
        <f>AVERAGE(J90:J107)</f>
        <v>0.10348494815840575</v>
      </c>
      <c r="K109" s="43">
        <f>AVERAGE(K90:K108)</f>
        <v>0.38719098485247178</v>
      </c>
      <c r="L109" s="42"/>
      <c r="M109" s="45">
        <f>AVERAGE(M90:M98)</f>
        <v>99.70815555555555</v>
      </c>
      <c r="N109" s="43">
        <f>AVERAGE(N90:N98)</f>
        <v>90.470401169155622</v>
      </c>
      <c r="AA109" s="39"/>
    </row>
    <row r="110" spans="1:27" x14ac:dyDescent="0.25">
      <c r="A110" s="53"/>
      <c r="B110" s="49" t="s">
        <v>62</v>
      </c>
      <c r="C110" s="50">
        <f t="shared" ref="C110:H110" si="26">2*_xlfn.STDEV.P(C90:C108)</f>
        <v>0.28666586512457515</v>
      </c>
      <c r="D110" s="51">
        <f t="shared" si="26"/>
        <v>1.8347704245188588E-2</v>
      </c>
      <c r="E110" s="51">
        <f t="shared" si="26"/>
        <v>1.6404095521087864E-2</v>
      </c>
      <c r="F110" s="119">
        <f t="shared" si="26"/>
        <v>9.5546045520592867E-3</v>
      </c>
      <c r="G110" s="50">
        <f t="shared" si="26"/>
        <v>0.14169075096390304</v>
      </c>
      <c r="H110" s="51">
        <f t="shared" si="26"/>
        <v>1.5354121033976389E-2</v>
      </c>
      <c r="I110" s="50">
        <f>2*_xlfn.STDEV.P(I90:I98)</f>
        <v>0.19561862245189757</v>
      </c>
      <c r="J110" s="51">
        <f>2*_xlfn.STDEV.P(J90:J108)</f>
        <v>9.1886194374585454E-3</v>
      </c>
      <c r="K110" s="50">
        <f>2*_xlfn.STDEV.P(K90:K108)</f>
        <v>3.0579259297884777E-2</v>
      </c>
      <c r="L110" s="49"/>
      <c r="M110" s="52">
        <f>2*_xlfn.STDEV.P(M90:M108)</f>
        <v>0.47094591063934726</v>
      </c>
      <c r="N110" s="50">
        <f>2*_xlfn.STDEV.P(N90:N108)</f>
        <v>0.16351508324695285</v>
      </c>
      <c r="AA110" s="39"/>
    </row>
    <row r="111" spans="1:27" ht="17.25" x14ac:dyDescent="0.25">
      <c r="A111" t="s">
        <v>87</v>
      </c>
      <c r="B111">
        <v>1</v>
      </c>
      <c r="C111" s="40">
        <v>41.186276661545527</v>
      </c>
      <c r="D111" s="34"/>
      <c r="E111" s="34">
        <v>1.6884814142341227E-2</v>
      </c>
      <c r="F111" s="82"/>
      <c r="G111" s="40">
        <v>8.4796185079510771</v>
      </c>
      <c r="H111" s="34">
        <v>0.10328218839162792</v>
      </c>
      <c r="I111" s="40">
        <v>49.74799976056984</v>
      </c>
      <c r="J111" s="34">
        <v>7.5363634549771547E-2</v>
      </c>
      <c r="K111" s="40">
        <v>0.3679203495680281</v>
      </c>
      <c r="M111" s="39">
        <v>100.238</v>
      </c>
      <c r="N111" s="40">
        <v>91.27256721421773</v>
      </c>
      <c r="AA111" s="39"/>
    </row>
    <row r="112" spans="1:27" x14ac:dyDescent="0.25">
      <c r="B112">
        <v>2</v>
      </c>
      <c r="C112" s="40">
        <v>41.295879553103781</v>
      </c>
      <c r="D112" s="34"/>
      <c r="E112" s="34">
        <v>2.4251687809929701E-2</v>
      </c>
      <c r="F112" s="82"/>
      <c r="G112" s="40">
        <v>8.3665584609563268</v>
      </c>
      <c r="H112" s="34">
        <v>0.12311951088363571</v>
      </c>
      <c r="I112" s="40">
        <v>49.699679365901261</v>
      </c>
      <c r="J112" s="34">
        <v>7.4006731324557387E-2</v>
      </c>
      <c r="K112" s="40">
        <v>0.39650887220440922</v>
      </c>
      <c r="M112" s="39">
        <v>100.426</v>
      </c>
      <c r="N112" s="40">
        <v>91.371240937627647</v>
      </c>
      <c r="AA112" s="39"/>
    </row>
    <row r="113" spans="1:27" x14ac:dyDescent="0.25">
      <c r="B113">
        <v>3</v>
      </c>
      <c r="C113" s="40">
        <v>41.37453124069922</v>
      </c>
      <c r="D113" s="34"/>
      <c r="E113" s="34">
        <v>1.6299926585844959E-2</v>
      </c>
      <c r="F113" s="82">
        <v>1.6309847417607493E-2</v>
      </c>
      <c r="G113" s="40">
        <v>8.3406119169031143</v>
      </c>
      <c r="H113" s="34">
        <v>0.12618405127085855</v>
      </c>
      <c r="I113" s="40">
        <v>49.661501220262302</v>
      </c>
      <c r="J113" s="34">
        <v>6.9046012817714636E-2</v>
      </c>
      <c r="K113" s="40">
        <v>0.39362685767574751</v>
      </c>
      <c r="M113" s="39">
        <v>100.798</v>
      </c>
      <c r="N113" s="40">
        <v>91.389652981494251</v>
      </c>
      <c r="AA113" s="39"/>
    </row>
    <row r="114" spans="1:27" x14ac:dyDescent="0.25">
      <c r="B114">
        <v>4</v>
      </c>
      <c r="C114" s="40">
        <v>41.394958989403094</v>
      </c>
      <c r="D114" s="34"/>
      <c r="E114" s="34">
        <v>1.6644714522341297E-2</v>
      </c>
      <c r="F114" s="82"/>
      <c r="G114" s="40">
        <v>8.3131672952962532</v>
      </c>
      <c r="H114" s="34">
        <v>0.1263435710151869</v>
      </c>
      <c r="I114" s="40">
        <v>49.682691732024182</v>
      </c>
      <c r="J114" s="34">
        <v>7.6055199664730885E-2</v>
      </c>
      <c r="K114" s="40">
        <v>0.36954738669700055</v>
      </c>
      <c r="M114" s="39">
        <v>100.218</v>
      </c>
      <c r="N114" s="40">
        <v>91.418900223241877</v>
      </c>
      <c r="AA114" s="39"/>
    </row>
    <row r="115" spans="1:27" x14ac:dyDescent="0.25">
      <c r="B115">
        <v>5</v>
      </c>
      <c r="C115" s="40">
        <v>41.648152368872196</v>
      </c>
      <c r="D115" s="34"/>
      <c r="E115" s="34">
        <v>1.9516811510905435E-2</v>
      </c>
      <c r="F115" s="82"/>
      <c r="G115" s="40">
        <v>8.3752737506565058</v>
      </c>
      <c r="H115" s="34">
        <v>0.11847928413583977</v>
      </c>
      <c r="I115" s="40">
        <v>49.355682617700396</v>
      </c>
      <c r="J115" s="34">
        <v>6.6197615768037815E-2</v>
      </c>
      <c r="K115" s="40">
        <v>0.40677811580272116</v>
      </c>
      <c r="M115" s="39">
        <v>100.913</v>
      </c>
      <c r="N115" s="40">
        <v>91.308063650145144</v>
      </c>
      <c r="AA115" s="39"/>
    </row>
    <row r="116" spans="1:27" x14ac:dyDescent="0.25">
      <c r="B116">
        <v>6</v>
      </c>
      <c r="C116" s="40">
        <v>41.331727050984597</v>
      </c>
      <c r="D116" s="34"/>
      <c r="E116" s="34">
        <v>2.5292006266484222E-2</v>
      </c>
      <c r="F116" s="82"/>
      <c r="G116" s="40">
        <v>8.4627778769310087</v>
      </c>
      <c r="H116" s="34">
        <v>0.11340353382116725</v>
      </c>
      <c r="I116" s="40">
        <v>49.603089614690546</v>
      </c>
      <c r="J116" s="34">
        <v>6.6574454161461113E-2</v>
      </c>
      <c r="K116" s="40">
        <v>0.40004164435718959</v>
      </c>
      <c r="M116" s="39">
        <v>100.854</v>
      </c>
      <c r="N116" s="40">
        <v>91.265163020710716</v>
      </c>
      <c r="AA116" s="39"/>
    </row>
    <row r="117" spans="1:27" x14ac:dyDescent="0.25">
      <c r="B117">
        <v>7</v>
      </c>
      <c r="C117" s="40">
        <v>41.519032655821171</v>
      </c>
      <c r="D117" s="34"/>
      <c r="E117" s="34">
        <v>2.7806173183246491E-2</v>
      </c>
      <c r="F117" s="82"/>
      <c r="G117" s="40">
        <v>8.363112048049004</v>
      </c>
      <c r="H117" s="34">
        <v>0.11905353804542382</v>
      </c>
      <c r="I117" s="40">
        <v>49.482120838471026</v>
      </c>
      <c r="J117" s="34">
        <v>7.9231136390756143E-2</v>
      </c>
      <c r="K117" s="40">
        <v>0.38497275366930511</v>
      </c>
      <c r="M117" s="39">
        <v>100.56399999999999</v>
      </c>
      <c r="N117" s="40">
        <v>91.33984916543919</v>
      </c>
      <c r="AA117" s="39"/>
    </row>
    <row r="118" spans="1:27" x14ac:dyDescent="0.25">
      <c r="B118">
        <v>8</v>
      </c>
      <c r="C118" s="40">
        <v>41.218854908990515</v>
      </c>
      <c r="D118" s="34"/>
      <c r="E118" s="34">
        <v>2.2489286528835341E-2</v>
      </c>
      <c r="F118" s="82">
        <v>1.8409964828604467E-2</v>
      </c>
      <c r="G118" s="40">
        <v>8.4065337169242831</v>
      </c>
      <c r="H118" s="34">
        <v>0.11331671461553544</v>
      </c>
      <c r="I118" s="40">
        <v>49.718308732029172</v>
      </c>
      <c r="J118" s="34">
        <v>7.9888883998415483E-2</v>
      </c>
      <c r="K118" s="40">
        <v>0.41849659289609836</v>
      </c>
      <c r="M118" s="39">
        <v>99.967600000000004</v>
      </c>
      <c r="N118" s="40">
        <v>91.336551848712489</v>
      </c>
      <c r="AA118" s="39"/>
    </row>
    <row r="119" spans="1:27" x14ac:dyDescent="0.25">
      <c r="B119">
        <v>9</v>
      </c>
      <c r="C119" s="40">
        <v>41.439507819733002</v>
      </c>
      <c r="D119" s="34"/>
      <c r="E119" s="34">
        <v>1.6345282774686165E-2</v>
      </c>
      <c r="F119" s="82"/>
      <c r="G119" s="40">
        <v>8.3149495774058995</v>
      </c>
      <c r="H119" s="34">
        <v>0.12504504683875722</v>
      </c>
      <c r="I119" s="40">
        <v>49.618321370618517</v>
      </c>
      <c r="J119" s="34">
        <v>7.5985306268728042E-2</v>
      </c>
      <c r="K119" s="40">
        <v>0.39878149545549574</v>
      </c>
      <c r="M119" s="39">
        <v>100.45099999999999</v>
      </c>
      <c r="N119" s="40">
        <v>91.407040652365865</v>
      </c>
      <c r="AA119" s="39"/>
    </row>
    <row r="120" spans="1:27" x14ac:dyDescent="0.25">
      <c r="B120">
        <v>10</v>
      </c>
      <c r="C120" s="40">
        <v>41.521695811040715</v>
      </c>
      <c r="D120" s="34"/>
      <c r="E120" s="34">
        <v>2.2869897231159297E-2</v>
      </c>
      <c r="F120" s="82">
        <v>1.8065406363997762E-2</v>
      </c>
      <c r="G120" s="40">
        <v>8.30061412968921</v>
      </c>
      <c r="H120" s="34">
        <v>0.11769600730587022</v>
      </c>
      <c r="I120" s="40">
        <v>49.550342512734701</v>
      </c>
      <c r="J120" s="34">
        <v>7.3629473418588512E-2</v>
      </c>
      <c r="K120" s="40">
        <v>0.38842776591174677</v>
      </c>
      <c r="M120" s="39">
        <v>99.864900000000006</v>
      </c>
      <c r="N120" s="40">
        <v>91.409825239920593</v>
      </c>
      <c r="AA120" s="39"/>
    </row>
    <row r="121" spans="1:27" x14ac:dyDescent="0.25">
      <c r="B121">
        <v>11</v>
      </c>
      <c r="C121" s="40">
        <v>41.437380809307939</v>
      </c>
      <c r="D121" s="34"/>
      <c r="E121" s="34">
        <v>2.0468947971914887E-2</v>
      </c>
      <c r="F121" s="82">
        <v>2.1888452058381247E-2</v>
      </c>
      <c r="G121" s="40">
        <v>8.1684785825424076</v>
      </c>
      <c r="H121" s="34">
        <v>9.5425786019038408E-2</v>
      </c>
      <c r="I121" s="40">
        <v>49.774033006730363</v>
      </c>
      <c r="J121" s="34">
        <v>8.1427369041970191E-2</v>
      </c>
      <c r="K121" s="40">
        <v>0.38877859448028596</v>
      </c>
      <c r="M121" s="39">
        <v>99.682699999999997</v>
      </c>
      <c r="N121" s="40">
        <v>91.569830448085739</v>
      </c>
      <c r="AA121" s="39"/>
    </row>
    <row r="122" spans="1:27" x14ac:dyDescent="0.25">
      <c r="B122">
        <v>12</v>
      </c>
      <c r="C122" s="40">
        <v>41.678797917605145</v>
      </c>
      <c r="D122" s="34"/>
      <c r="E122" s="34"/>
      <c r="F122" s="82"/>
      <c r="G122" s="40">
        <v>8.2360542450014407</v>
      </c>
      <c r="H122" s="34">
        <v>0.1004016104549144</v>
      </c>
      <c r="I122" s="40">
        <v>49.510552934224371</v>
      </c>
      <c r="J122" s="34">
        <v>7.65247000964146E-2</v>
      </c>
      <c r="K122" s="40">
        <v>0.38945278443561349</v>
      </c>
      <c r="M122" s="39">
        <v>99.673699999999997</v>
      </c>
      <c r="N122" s="40">
        <v>91.464669407626815</v>
      </c>
      <c r="AA122" s="39"/>
    </row>
    <row r="123" spans="1:27" ht="17.25" x14ac:dyDescent="0.25">
      <c r="A123" t="s">
        <v>88</v>
      </c>
      <c r="B123">
        <v>1</v>
      </c>
      <c r="C123" s="40">
        <v>40.752283383717973</v>
      </c>
      <c r="D123" s="34"/>
      <c r="E123" s="34">
        <v>1.7021268045286898E-2</v>
      </c>
      <c r="F123" s="82"/>
      <c r="G123" s="40">
        <v>8.4439333978337121</v>
      </c>
      <c r="H123" s="34">
        <v>0.11818137064308484</v>
      </c>
      <c r="I123" s="40">
        <v>50.189130782052018</v>
      </c>
      <c r="J123" s="34">
        <v>6.6565997851996739E-2</v>
      </c>
      <c r="K123" s="40">
        <v>0.39549682873140213</v>
      </c>
      <c r="M123" s="39">
        <v>99.534300000000002</v>
      </c>
      <c r="N123" s="40">
        <v>91.375926040249993</v>
      </c>
      <c r="AA123" s="39"/>
    </row>
    <row r="124" spans="1:27" x14ac:dyDescent="0.25">
      <c r="B124">
        <v>2</v>
      </c>
      <c r="C124" s="40">
        <v>41.180605907442121</v>
      </c>
      <c r="D124" s="34"/>
      <c r="E124" s="34">
        <v>2.5917891909834938E-2</v>
      </c>
      <c r="F124" s="82">
        <v>1.9356184481958062E-2</v>
      </c>
      <c r="G124" s="40">
        <v>8.4269953637821438</v>
      </c>
      <c r="H124" s="34">
        <v>0.12055771003129924</v>
      </c>
      <c r="I124" s="40">
        <v>49.761169093084384</v>
      </c>
      <c r="J124" s="34">
        <v>7.9105529865646965E-2</v>
      </c>
      <c r="K124" s="40">
        <v>0.38354448532766922</v>
      </c>
      <c r="M124" s="39">
        <v>99.7149</v>
      </c>
      <c r="N124" s="40">
        <v>91.324125553201256</v>
      </c>
      <c r="AA124" s="39"/>
    </row>
    <row r="125" spans="1:27" x14ac:dyDescent="0.25">
      <c r="B125">
        <v>3</v>
      </c>
      <c r="C125" s="40">
        <v>41.260100399450543</v>
      </c>
      <c r="D125" s="34"/>
      <c r="E125" s="34">
        <v>2.0270534677745457E-2</v>
      </c>
      <c r="F125" s="82">
        <v>2.2533184697462121E-2</v>
      </c>
      <c r="G125" s="40">
        <v>8.3160264855476367</v>
      </c>
      <c r="H125" s="34">
        <v>0.10341163473704595</v>
      </c>
      <c r="I125" s="40">
        <v>49.77328347141686</v>
      </c>
      <c r="J125" s="34">
        <v>7.7734821431259093E-2</v>
      </c>
      <c r="K125" s="40">
        <v>0.42039033973865636</v>
      </c>
      <c r="M125" s="39">
        <v>99.661900000000003</v>
      </c>
      <c r="N125" s="40">
        <v>91.430486645538736</v>
      </c>
      <c r="AA125" s="39"/>
    </row>
    <row r="126" spans="1:27" x14ac:dyDescent="0.25">
      <c r="B126">
        <v>4</v>
      </c>
      <c r="C126" s="40">
        <v>41.458337493260913</v>
      </c>
      <c r="D126" s="34"/>
      <c r="E126" s="34">
        <v>1.6393442622950821E-2</v>
      </c>
      <c r="F126" s="82"/>
      <c r="G126" s="40">
        <v>8.2916075956949733</v>
      </c>
      <c r="H126" s="34">
        <v>0.12395219744014696</v>
      </c>
      <c r="I126" s="40">
        <v>49.654260098640194</v>
      </c>
      <c r="J126" s="34">
        <v>7.1073860346239082E-2</v>
      </c>
      <c r="K126" s="40">
        <v>0.38318923344182421</v>
      </c>
      <c r="M126" s="39">
        <v>100.16200000000001</v>
      </c>
      <c r="N126" s="40">
        <v>91.434767666404397</v>
      </c>
      <c r="AA126" s="39"/>
    </row>
    <row r="127" spans="1:27" x14ac:dyDescent="0.25">
      <c r="B127">
        <v>5</v>
      </c>
      <c r="C127" s="40">
        <v>41.281687256020177</v>
      </c>
      <c r="D127" s="34"/>
      <c r="E127" s="34">
        <v>2.0207151922119231E-2</v>
      </c>
      <c r="F127" s="82">
        <v>1.7996273032498514E-2</v>
      </c>
      <c r="G127" s="40">
        <v>8.5108997734903369</v>
      </c>
      <c r="H127" s="34">
        <v>0.12314856463557647</v>
      </c>
      <c r="I127" s="40">
        <v>49.562342366945657</v>
      </c>
      <c r="J127" s="34">
        <v>7.3151777538595003E-2</v>
      </c>
      <c r="K127" s="40">
        <v>0.40990819129624573</v>
      </c>
      <c r="M127" s="39">
        <v>99.598399999999998</v>
      </c>
      <c r="N127" s="40">
        <v>91.213270868510051</v>
      </c>
      <c r="AA127" s="39"/>
    </row>
    <row r="128" spans="1:27" x14ac:dyDescent="0.25">
      <c r="B128">
        <v>6</v>
      </c>
      <c r="C128" s="40">
        <v>41.291634276146624</v>
      </c>
      <c r="D128" s="34"/>
      <c r="E128" s="34"/>
      <c r="F128" s="82"/>
      <c r="G128" s="40">
        <v>8.4762303414459144</v>
      </c>
      <c r="H128" s="34">
        <v>0.11826825330383305</v>
      </c>
      <c r="I128" s="40">
        <v>49.627558851083336</v>
      </c>
      <c r="J128" s="34">
        <v>7.3518507444836456E-2</v>
      </c>
      <c r="K128" s="40">
        <v>0.38809623472662397</v>
      </c>
      <c r="M128" s="39">
        <v>100.33799999999999</v>
      </c>
      <c r="N128" s="40">
        <v>91.256428586478904</v>
      </c>
      <c r="AA128" s="39"/>
    </row>
    <row r="129" spans="1:27" x14ac:dyDescent="0.25">
      <c r="B129">
        <v>7</v>
      </c>
      <c r="C129" s="40">
        <v>41.301991681330982</v>
      </c>
      <c r="D129" s="34"/>
      <c r="E129" s="34">
        <v>1.5672492401215807E-2</v>
      </c>
      <c r="F129" s="82"/>
      <c r="G129" s="40">
        <v>8.389737641977284</v>
      </c>
      <c r="H129" s="34">
        <v>0.12440609502479601</v>
      </c>
      <c r="I129" s="40">
        <v>49.703047512398008</v>
      </c>
      <c r="J129" s="34">
        <v>6.4052751559750432E-2</v>
      </c>
      <c r="K129" s="40">
        <v>0.38678011518157096</v>
      </c>
      <c r="M129" s="39">
        <v>100.01600000000001</v>
      </c>
      <c r="N129" s="40">
        <v>91.349938821582143</v>
      </c>
      <c r="AA129" s="39"/>
    </row>
    <row r="130" spans="1:27" x14ac:dyDescent="0.25">
      <c r="B130" s="42" t="s">
        <v>61</v>
      </c>
      <c r="C130" s="43">
        <f>AVERAGE(C111:C129)</f>
        <v>41.345970325498747</v>
      </c>
      <c r="D130" s="44"/>
      <c r="E130" s="44">
        <f t="shared" ref="E130:K130" si="27">AVERAGE(E111:E129)</f>
        <v>2.0256019418049543E-2</v>
      </c>
      <c r="F130" s="116">
        <f t="shared" si="27"/>
        <v>1.9222758982929949E-2</v>
      </c>
      <c r="G130" s="43">
        <f t="shared" si="27"/>
        <v>8.3675358267409763</v>
      </c>
      <c r="H130" s="44">
        <f t="shared" si="27"/>
        <v>0.1165092983480862</v>
      </c>
      <c r="I130" s="43">
        <f t="shared" si="27"/>
        <v>49.66711136218828</v>
      </c>
      <c r="J130" s="44">
        <f t="shared" si="27"/>
        <v>7.3638619133656325E-2</v>
      </c>
      <c r="K130" s="43">
        <f t="shared" si="27"/>
        <v>0.39319677061040176</v>
      </c>
      <c r="L130" s="42"/>
      <c r="M130" s="45">
        <f>AVERAGE(M111:M129)</f>
        <v>100.14086315789476</v>
      </c>
      <c r="N130" s="43">
        <f>AVERAGE(N111:N129)</f>
        <v>91.36517363008177</v>
      </c>
      <c r="AA130" s="39"/>
    </row>
    <row r="131" spans="1:27" x14ac:dyDescent="0.25">
      <c r="A131" s="53"/>
      <c r="B131" s="49" t="s">
        <v>62</v>
      </c>
      <c r="C131" s="50">
        <f>2*_xlfn.STDEV.P(C111:C129)</f>
        <v>0.39375112542649032</v>
      </c>
      <c r="D131" s="51"/>
      <c r="E131" s="51">
        <f>2*_xlfn.STDEV.P(E111:E129)</f>
        <v>7.5855167223728053E-3</v>
      </c>
      <c r="F131" s="119">
        <f>2*_xlfn.STDEV.P(F111:F129)</f>
        <v>4.1453630786069274E-3</v>
      </c>
      <c r="G131" s="50">
        <f>2*_xlfn.STDEV.P(G111:G129)</f>
        <v>0.17273139408033783</v>
      </c>
      <c r="H131" s="51">
        <f>2*_xlfn.STDEV.P(H111:H129)</f>
        <v>1.8198097270375545E-2</v>
      </c>
      <c r="I131" s="50">
        <f>2*_xlfn.STDEV.P(I111:I121)</f>
        <v>0.23763736008122605</v>
      </c>
      <c r="J131" s="51">
        <f>2*_xlfn.STDEV.P(J111:J129)</f>
        <v>1.0005929336444482E-2</v>
      </c>
      <c r="K131" s="50">
        <f>2*_xlfn.STDEV.P(K111:K129)</f>
        <v>2.7223809910159495E-2</v>
      </c>
      <c r="L131" s="49"/>
      <c r="M131" s="52">
        <f>2*_xlfn.STDEV.P(M111:M129)</f>
        <v>0.86703041459558461</v>
      </c>
      <c r="N131" s="50">
        <f>2*_xlfn.STDEV.P(N111:N129)</f>
        <v>0.16440956626256081</v>
      </c>
      <c r="AA131" s="39"/>
    </row>
    <row r="132" spans="1:27" s="117" customFormat="1" x14ac:dyDescent="0.25">
      <c r="A132" s="117" t="s">
        <v>75</v>
      </c>
      <c r="B132" s="117">
        <v>1</v>
      </c>
      <c r="C132" s="80">
        <v>40.509787170372292</v>
      </c>
      <c r="D132" s="82"/>
      <c r="E132" s="82">
        <v>6.8075394957956151E-3</v>
      </c>
      <c r="F132" s="82">
        <v>7.9257055104669169E-3</v>
      </c>
      <c r="G132" s="80">
        <v>10.034554547597269</v>
      </c>
      <c r="H132" s="82">
        <v>0.15223850400649339</v>
      </c>
      <c r="I132" s="80">
        <v>48.810661511840884</v>
      </c>
      <c r="J132" s="82">
        <v>7.5807030287819141E-2</v>
      </c>
      <c r="K132" s="80"/>
      <c r="M132" s="87">
        <v>99.448560000000015</v>
      </c>
      <c r="N132" s="80">
        <v>89.659847228409589</v>
      </c>
      <c r="T132"/>
      <c r="U132"/>
      <c r="V132"/>
      <c r="W132"/>
      <c r="X132"/>
      <c r="Y132"/>
      <c r="Z132"/>
      <c r="AA132" s="87"/>
    </row>
    <row r="133" spans="1:27" s="117" customFormat="1" x14ac:dyDescent="0.25">
      <c r="B133" s="117">
        <v>2</v>
      </c>
      <c r="C133" s="80">
        <v>40.676375750337847</v>
      </c>
      <c r="D133" s="82"/>
      <c r="E133" s="82">
        <v>2.4981300480844779E-2</v>
      </c>
      <c r="F133" s="82">
        <v>2.4515666739998113E-2</v>
      </c>
      <c r="G133" s="80">
        <v>9.830071341022661</v>
      </c>
      <c r="H133" s="82">
        <v>0.13245318834658537</v>
      </c>
      <c r="I133" s="80">
        <v>48.835123668248535</v>
      </c>
      <c r="J133" s="82">
        <v>7.420371476162041E-2</v>
      </c>
      <c r="K133" s="80"/>
      <c r="M133" s="87">
        <v>99.434375000000003</v>
      </c>
      <c r="N133" s="80">
        <v>89.853737783390258</v>
      </c>
      <c r="T133"/>
      <c r="U133"/>
      <c r="V133"/>
      <c r="W133"/>
      <c r="X133"/>
      <c r="Y133"/>
      <c r="Z133"/>
      <c r="AA133" s="87"/>
    </row>
    <row r="134" spans="1:27" s="117" customFormat="1" x14ac:dyDescent="0.25">
      <c r="B134" s="117">
        <v>3</v>
      </c>
      <c r="C134" s="80">
        <v>40.345421242733671</v>
      </c>
      <c r="D134" s="82"/>
      <c r="E134" s="82">
        <v>6.0724972200689028E-3</v>
      </c>
      <c r="F134" s="82">
        <v>1.9417458287207194E-2</v>
      </c>
      <c r="G134" s="80">
        <v>10.054731295328448</v>
      </c>
      <c r="H134" s="82">
        <v>0.12926839810984969</v>
      </c>
      <c r="I134" s="80">
        <v>48.971152751825734</v>
      </c>
      <c r="J134" s="82">
        <v>6.9080332759929586E-2</v>
      </c>
      <c r="K134" s="80"/>
      <c r="M134" s="87">
        <v>99.086089000000015</v>
      </c>
      <c r="N134" s="80">
        <v>89.671651867838136</v>
      </c>
      <c r="AA134" s="87"/>
    </row>
    <row r="135" spans="1:27" s="117" customFormat="1" x14ac:dyDescent="0.25">
      <c r="A135" s="134" t="s">
        <v>246</v>
      </c>
      <c r="B135" s="124">
        <v>1</v>
      </c>
      <c r="C135" s="120">
        <v>40.510528054481263</v>
      </c>
      <c r="D135" s="121"/>
      <c r="E135" s="132">
        <v>2.1999999999999999E-2</v>
      </c>
      <c r="F135" s="122">
        <v>1.7286276845890743E-2</v>
      </c>
      <c r="G135" s="120">
        <v>9.973119061316126</v>
      </c>
      <c r="H135" s="132">
        <v>0.14899999999999999</v>
      </c>
      <c r="I135" s="120">
        <v>48.872312643971718</v>
      </c>
      <c r="J135" s="132">
        <v>6.9000000000000006E-2</v>
      </c>
      <c r="K135" s="132">
        <v>0.38</v>
      </c>
      <c r="L135" s="124">
        <v>2E-3</v>
      </c>
      <c r="M135" s="123">
        <f>99.3-0.4+K135+L135</f>
        <v>99.281999999999982</v>
      </c>
      <c r="N135" s="120">
        <v>89.728412293212656</v>
      </c>
      <c r="AA135" s="87"/>
    </row>
    <row r="136" spans="1:27" s="117" customFormat="1" x14ac:dyDescent="0.25">
      <c r="A136" s="133"/>
      <c r="B136" s="133">
        <v>2</v>
      </c>
      <c r="C136" s="100">
        <v>40.510528054481263</v>
      </c>
      <c r="D136" s="82"/>
      <c r="E136" s="86">
        <v>2.4E-2</v>
      </c>
      <c r="F136" s="84">
        <v>1.7286276845890743E-2</v>
      </c>
      <c r="G136" s="100">
        <v>9.973119061316126</v>
      </c>
      <c r="H136" s="86">
        <v>0.14699999999999999</v>
      </c>
      <c r="I136" s="100">
        <v>48.872312643971718</v>
      </c>
      <c r="J136" s="86">
        <v>6.9000000000000006E-2</v>
      </c>
      <c r="K136" s="86">
        <v>0.379</v>
      </c>
      <c r="L136" s="133">
        <v>4.0000000000000001E-3</v>
      </c>
      <c r="M136" s="102">
        <f>99.3-0.4+K136+L136</f>
        <v>99.283000000000001</v>
      </c>
      <c r="N136" s="100">
        <v>89.728412293212656</v>
      </c>
      <c r="AA136" s="87"/>
    </row>
    <row r="137" spans="1:27" s="117" customFormat="1" x14ac:dyDescent="0.25">
      <c r="A137" s="133"/>
      <c r="B137" s="133">
        <v>3</v>
      </c>
      <c r="C137" s="100">
        <v>40.510528054481263</v>
      </c>
      <c r="D137" s="82"/>
      <c r="E137" s="86">
        <v>2.4E-2</v>
      </c>
      <c r="F137" s="84">
        <v>1.7286276845890743E-2</v>
      </c>
      <c r="G137" s="100">
        <v>9.973119061316126</v>
      </c>
      <c r="H137" s="86">
        <v>0.14799999999999999</v>
      </c>
      <c r="I137" s="100">
        <v>48.872312643971718</v>
      </c>
      <c r="J137" s="86">
        <v>7.0000000000000007E-2</v>
      </c>
      <c r="K137" s="86">
        <v>0.38800000000000001</v>
      </c>
      <c r="L137" s="133">
        <v>7.0000000000000001E-3</v>
      </c>
      <c r="M137" s="102">
        <f>99.3-0.4+K137+L137</f>
        <v>99.295000000000002</v>
      </c>
      <c r="N137" s="100">
        <v>89.728412293212656</v>
      </c>
      <c r="AA137" s="87"/>
    </row>
    <row r="138" spans="1:27" s="117" customFormat="1" x14ac:dyDescent="0.25">
      <c r="B138" s="125" t="s">
        <v>61</v>
      </c>
      <c r="C138" s="126">
        <f>AVERAGE(C132:C134)</f>
        <v>40.510528054481263</v>
      </c>
      <c r="D138" s="116"/>
      <c r="E138" s="116">
        <f>AVERAGE(E135:E137)</f>
        <v>2.3333333333333334E-2</v>
      </c>
      <c r="F138" s="126">
        <f>AVERAGE(F132:F134)</f>
        <v>1.7286276845890743E-2</v>
      </c>
      <c r="G138" s="126">
        <f>AVERAGE(G132:G134)</f>
        <v>9.973119061316126</v>
      </c>
      <c r="H138" s="116">
        <f>AVERAGE(H135:H137)</f>
        <v>0.14799999999999999</v>
      </c>
      <c r="I138" s="126">
        <f>AVERAGE(I132:I134)</f>
        <v>48.872312643971718</v>
      </c>
      <c r="J138" s="116">
        <f>AVERAGE(J135:J137)</f>
        <v>6.9333333333333344E-2</v>
      </c>
      <c r="K138" s="116">
        <f>AVERAGE(K135:K137)</f>
        <v>0.38233333333333336</v>
      </c>
      <c r="L138" s="116">
        <f>AVERAGE(L135:L137)</f>
        <v>4.333333333333334E-3</v>
      </c>
      <c r="M138" s="127">
        <f>AVERAGE(M132:M134)</f>
        <v>99.323008000000016</v>
      </c>
      <c r="N138" s="126">
        <f>AVERAGE(N132:N134)</f>
        <v>89.728412293212656</v>
      </c>
      <c r="AA138" s="87"/>
    </row>
    <row r="139" spans="1:27" s="117" customFormat="1" x14ac:dyDescent="0.25">
      <c r="A139" s="128"/>
      <c r="B139" s="129" t="s">
        <v>62</v>
      </c>
      <c r="C139" s="130">
        <f>2*_xlfn.STDEV.P(C132:C134)</f>
        <v>0.27022525521166135</v>
      </c>
      <c r="D139" s="119"/>
      <c r="E139" s="119">
        <f>2*_xlfn.STDEV.P(E135:E137)</f>
        <v>1.8856180831641283E-3</v>
      </c>
      <c r="F139" s="130">
        <f>2*_xlfn.STDEV.P(F132:F134)</f>
        <v>1.3876902070341762E-2</v>
      </c>
      <c r="G139" s="130">
        <f>2*_xlfn.STDEV.P(G132:G134)</f>
        <v>0.20296970544472864</v>
      </c>
      <c r="H139" s="119">
        <f>2*_xlfn.STDEV.P(H135:H137)</f>
        <v>1.6329931618554536E-3</v>
      </c>
      <c r="I139" s="130">
        <f>2*_xlfn.STDEV.P(I132:I134)</f>
        <v>0.14120079758484175</v>
      </c>
      <c r="J139" s="119">
        <f>2*_xlfn.STDEV.P(J135:J137)</f>
        <v>9.4280904158206415E-4</v>
      </c>
      <c r="K139" s="119">
        <f>2*_xlfn.STDEV.P(K135:K137)</f>
        <v>8.0553639823963876E-3</v>
      </c>
      <c r="L139" s="119">
        <f>2*_xlfn.STDEV.P(L135:L137)</f>
        <v>4.1096093353126511E-3</v>
      </c>
      <c r="M139" s="131">
        <f>2*_xlfn.STDEV.P(M132:M134)</f>
        <v>0.33525418407331281</v>
      </c>
      <c r="N139" s="130">
        <f>2*_xlfn.STDEV.P(N132:N134)</f>
        <v>0.17749889197175833</v>
      </c>
      <c r="AA139" s="87"/>
    </row>
    <row r="140" spans="1:27" x14ac:dyDescent="0.25">
      <c r="A140" t="s">
        <v>76</v>
      </c>
      <c r="B140">
        <v>1</v>
      </c>
      <c r="C140" s="40">
        <v>40.790634242921392</v>
      </c>
      <c r="D140" s="34">
        <v>1.196770166688953E-2</v>
      </c>
      <c r="E140" s="34">
        <v>1.8551439805645324E-2</v>
      </c>
      <c r="F140" s="82">
        <v>5.8407391540976086E-2</v>
      </c>
      <c r="G140" s="40">
        <v>8.9188119931953764</v>
      </c>
      <c r="H140" s="34">
        <v>0.12486569134137686</v>
      </c>
      <c r="I140" s="40">
        <v>49.600164595456434</v>
      </c>
      <c r="J140" s="34">
        <v>7.6004419657203365E-2</v>
      </c>
      <c r="K140" s="40"/>
      <c r="M140" s="39">
        <v>99.852087999999995</v>
      </c>
      <c r="N140" s="40">
        <v>90.837104568735967</v>
      </c>
      <c r="T140" s="117"/>
      <c r="U140" s="117"/>
      <c r="V140" s="117"/>
      <c r="W140" s="117"/>
      <c r="X140" s="117"/>
      <c r="Y140" s="117"/>
      <c r="Z140" s="117"/>
      <c r="AA140" s="39"/>
    </row>
    <row r="141" spans="1:27" x14ac:dyDescent="0.25">
      <c r="B141">
        <v>2</v>
      </c>
      <c r="C141" s="40">
        <v>40.586916702789395</v>
      </c>
      <c r="D141" s="34">
        <v>7.6750871219255423E-3</v>
      </c>
      <c r="E141" s="34"/>
      <c r="F141" s="82">
        <v>7.9676960541831016E-2</v>
      </c>
      <c r="G141" s="40">
        <v>8.9343796011562571</v>
      </c>
      <c r="H141" s="34">
        <v>0.12016440024569512</v>
      </c>
      <c r="I141" s="40">
        <v>49.800735324741048</v>
      </c>
      <c r="J141" s="34">
        <v>6.8930232484371579E-2</v>
      </c>
      <c r="K141" s="40"/>
      <c r="M141" s="39">
        <v>99.621019000000018</v>
      </c>
      <c r="N141" s="40">
        <v>90.856160745146553</v>
      </c>
      <c r="T141" s="117"/>
      <c r="U141" s="117"/>
      <c r="V141" s="117"/>
      <c r="W141" s="117"/>
      <c r="X141" s="117"/>
      <c r="Y141" s="117"/>
      <c r="Z141" s="117"/>
      <c r="AA141" s="39"/>
    </row>
    <row r="142" spans="1:27" x14ac:dyDescent="0.25">
      <c r="B142">
        <v>3</v>
      </c>
      <c r="C142" s="40">
        <v>41.116410789313591</v>
      </c>
      <c r="D142" s="34">
        <v>5.5321446846371136E-3</v>
      </c>
      <c r="E142" s="34">
        <v>7.5704610944627498E-3</v>
      </c>
      <c r="F142" s="82">
        <v>0.17994465196207149</v>
      </c>
      <c r="G142" s="40">
        <v>8.6125216186247631</v>
      </c>
      <c r="H142" s="34">
        <v>0.14873811769746781</v>
      </c>
      <c r="I142" s="40">
        <v>49.461512092689475</v>
      </c>
      <c r="J142" s="34">
        <v>6.7904226959404623E-2</v>
      </c>
      <c r="K142" s="40"/>
      <c r="M142" s="39">
        <v>100.033537</v>
      </c>
      <c r="N142" s="40">
        <v>91.101178651819865</v>
      </c>
      <c r="AA142" s="39"/>
    </row>
    <row r="143" spans="1:27" x14ac:dyDescent="0.25">
      <c r="B143">
        <v>4</v>
      </c>
      <c r="C143" s="40">
        <v>40.717743783189491</v>
      </c>
      <c r="D143" s="34"/>
      <c r="E143" s="34">
        <v>3.4388040367052466E-3</v>
      </c>
      <c r="F143" s="82">
        <v>5.0489687008504536E-2</v>
      </c>
      <c r="G143" s="40">
        <v>8.758703607459033</v>
      </c>
      <c r="H143" s="34">
        <v>0.14357891059395481</v>
      </c>
      <c r="I143" s="40">
        <v>49.846793347572458</v>
      </c>
      <c r="J143" s="34">
        <v>7.504333393294299E-2</v>
      </c>
      <c r="K143" s="40"/>
      <c r="M143" s="39">
        <v>98.95882300000001</v>
      </c>
      <c r="N143" s="40">
        <v>91.027362537171214</v>
      </c>
      <c r="AA143" s="39"/>
    </row>
    <row r="144" spans="1:27" s="117" customFormat="1" x14ac:dyDescent="0.25">
      <c r="A144" s="134" t="s">
        <v>247</v>
      </c>
      <c r="B144" s="124">
        <v>1</v>
      </c>
      <c r="C144" s="120">
        <v>40.802926379553469</v>
      </c>
      <c r="D144" s="121"/>
      <c r="E144" s="132">
        <v>2.3E-2</v>
      </c>
      <c r="F144" s="122">
        <v>9.2129672763345785E-2</v>
      </c>
      <c r="G144" s="120">
        <v>8.8061042051088574</v>
      </c>
      <c r="H144" s="132">
        <v>0.128</v>
      </c>
      <c r="I144" s="120">
        <v>49.677301340114852</v>
      </c>
      <c r="J144" s="132">
        <v>6.9000000000000006E-2</v>
      </c>
      <c r="K144" s="132">
        <v>0.39700000000000002</v>
      </c>
      <c r="L144" s="124">
        <v>6.0000000000000001E-3</v>
      </c>
      <c r="M144" s="123">
        <v>99.616366750000012</v>
      </c>
      <c r="N144" s="120">
        <v>90.955451625718396</v>
      </c>
      <c r="T144"/>
      <c r="U144"/>
      <c r="V144"/>
      <c r="W144"/>
      <c r="X144"/>
      <c r="Y144"/>
      <c r="Z144"/>
      <c r="AA144" s="87"/>
    </row>
    <row r="145" spans="1:27" s="117" customFormat="1" x14ac:dyDescent="0.25">
      <c r="A145" s="133"/>
      <c r="B145" s="133">
        <v>2</v>
      </c>
      <c r="C145" s="100">
        <v>40.802926379553469</v>
      </c>
      <c r="D145" s="82"/>
      <c r="E145" s="86">
        <v>2.1999999999999999E-2</v>
      </c>
      <c r="F145" s="84">
        <v>9.2129672763345785E-2</v>
      </c>
      <c r="G145" s="100">
        <v>8.8061042051088574</v>
      </c>
      <c r="H145" s="86">
        <v>0.129</v>
      </c>
      <c r="I145" s="100">
        <v>49.677301340114852</v>
      </c>
      <c r="J145" s="86">
        <v>7.0000000000000007E-2</v>
      </c>
      <c r="K145" s="86">
        <v>0.40200000000000002</v>
      </c>
      <c r="L145" s="133">
        <v>7.0000000000000001E-3</v>
      </c>
      <c r="M145" s="102">
        <v>99.616366750000012</v>
      </c>
      <c r="N145" s="100">
        <v>90.955451625718396</v>
      </c>
      <c r="T145"/>
      <c r="U145"/>
      <c r="V145"/>
      <c r="W145"/>
      <c r="X145"/>
      <c r="Y145"/>
      <c r="Z145"/>
      <c r="AA145" s="87"/>
    </row>
    <row r="146" spans="1:27" s="117" customFormat="1" x14ac:dyDescent="0.25">
      <c r="A146" s="133"/>
      <c r="B146" s="133">
        <v>3</v>
      </c>
      <c r="C146" s="100">
        <v>40.802926379553469</v>
      </c>
      <c r="D146" s="82"/>
      <c r="E146" s="86">
        <v>2.1999999999999999E-2</v>
      </c>
      <c r="F146" s="84">
        <v>9.2129672763345785E-2</v>
      </c>
      <c r="G146" s="100">
        <v>8.8061042051088574</v>
      </c>
      <c r="H146" s="86">
        <v>0.126</v>
      </c>
      <c r="I146" s="100">
        <v>49.677301340114852</v>
      </c>
      <c r="J146" s="86">
        <v>7.0000000000000007E-2</v>
      </c>
      <c r="K146" s="86">
        <v>0.40300000000000002</v>
      </c>
      <c r="L146" s="133">
        <v>8.9999999999999993E-3</v>
      </c>
      <c r="M146" s="102">
        <v>99.616366750000012</v>
      </c>
      <c r="N146" s="100">
        <v>90.955451625718396</v>
      </c>
      <c r="AA146" s="87"/>
    </row>
    <row r="147" spans="1:27" x14ac:dyDescent="0.25">
      <c r="B147" s="42" t="s">
        <v>61</v>
      </c>
      <c r="C147" s="43">
        <f>AVERAGE(C140:C143)</f>
        <v>40.802926379553469</v>
      </c>
      <c r="D147" s="44">
        <f>AVERAGE(D140:D143)</f>
        <v>8.3916444911507296E-3</v>
      </c>
      <c r="E147" s="44">
        <f>AVERAGE(E144:E146)</f>
        <v>2.2333333333333334E-2</v>
      </c>
      <c r="F147" s="43">
        <f>AVERAGE(F140:F143)</f>
        <v>9.2129672763345785E-2</v>
      </c>
      <c r="G147" s="43">
        <f>AVERAGE(G140:G143)</f>
        <v>8.8061042051088574</v>
      </c>
      <c r="H147" s="44">
        <f>AVERAGE(H144:H146)</f>
        <v>0.12766666666666668</v>
      </c>
      <c r="I147" s="43">
        <f>AVERAGE(I140:I143)</f>
        <v>49.677301340114852</v>
      </c>
      <c r="J147" s="44">
        <f>AVERAGE(J144:J146)</f>
        <v>6.9666666666666668E-2</v>
      </c>
      <c r="K147" s="44">
        <f>AVERAGE(K144:K146)</f>
        <v>0.40066666666666667</v>
      </c>
      <c r="L147" s="44">
        <f>AVERAGE(L144:L146)</f>
        <v>7.3333333333333332E-3</v>
      </c>
      <c r="M147" s="45">
        <f>AVERAGE(M140:M143)</f>
        <v>99.616366750000012</v>
      </c>
      <c r="N147" s="43">
        <f>AVERAGE(N140:N143)</f>
        <v>90.955451625718396</v>
      </c>
      <c r="T147" s="117"/>
      <c r="U147" s="117"/>
      <c r="V147" s="117"/>
      <c r="W147" s="117"/>
      <c r="X147" s="117"/>
      <c r="Y147" s="117"/>
      <c r="Z147" s="117"/>
      <c r="AA147" s="39"/>
    </row>
    <row r="148" spans="1:27" x14ac:dyDescent="0.25">
      <c r="A148" s="53"/>
      <c r="B148" s="49" t="s">
        <v>62</v>
      </c>
      <c r="C148" s="50">
        <f t="shared" ref="C148:I148" si="28">2*_xlfn.STDEV.P(C140:C143)</f>
        <v>0.39030734936029787</v>
      </c>
      <c r="D148" s="51">
        <f t="shared" si="28"/>
        <v>5.3514332698191298E-3</v>
      </c>
      <c r="E148" s="51">
        <f>2*_xlfn.STDEV.P(E144:E146)</f>
        <v>9.4280904158206415E-4</v>
      </c>
      <c r="F148" s="50">
        <f>2*_xlfn.STDEV.P(F140:F143)</f>
        <v>0.10362249407270828</v>
      </c>
      <c r="G148" s="50">
        <f t="shared" si="28"/>
        <v>0.26244743697339723</v>
      </c>
      <c r="H148" s="51">
        <f>2*_xlfn.STDEV.P(H144:H146)</f>
        <v>2.4944382578492965E-3</v>
      </c>
      <c r="I148" s="50">
        <f t="shared" si="28"/>
        <v>0.31060998991278077</v>
      </c>
      <c r="J148" s="51">
        <f>2*_xlfn.STDEV.P(J144:J146)</f>
        <v>9.4280904158206415E-4</v>
      </c>
      <c r="K148" s="51">
        <f>2*_xlfn.STDEV.P(K144:K146)</f>
        <v>5.2493385826745459E-3</v>
      </c>
      <c r="L148" s="51">
        <f>2*_xlfn.STDEV.P(L144:L146)</f>
        <v>2.4944382578492934E-3</v>
      </c>
      <c r="M148" s="50">
        <f>2*_xlfn.STDEV.P(M140:M143)</f>
        <v>0.81362211854197486</v>
      </c>
      <c r="N148" s="50">
        <f>2*_xlfn.STDEV.P(N140:N143)</f>
        <v>0.22421474122699309</v>
      </c>
      <c r="T148" s="117"/>
      <c r="U148" s="117"/>
      <c r="V148" s="117"/>
      <c r="W148" s="117"/>
      <c r="X148" s="117"/>
      <c r="Y148" s="117"/>
      <c r="Z148" s="117"/>
      <c r="AA148" s="39"/>
    </row>
    <row r="149" spans="1:27" x14ac:dyDescent="0.25">
      <c r="A149" t="s">
        <v>77</v>
      </c>
      <c r="B149">
        <v>1</v>
      </c>
      <c r="C149" s="40">
        <v>40.538398791992044</v>
      </c>
      <c r="D149" s="34"/>
      <c r="E149" s="34">
        <v>2.1959953409531878E-2</v>
      </c>
      <c r="F149" s="82">
        <v>3.579995691414236E-2</v>
      </c>
      <c r="G149" s="40">
        <v>8.9212285664649471</v>
      </c>
      <c r="H149" s="34">
        <v>0.15354624777616124</v>
      </c>
      <c r="I149" s="40">
        <v>49.848773451492974</v>
      </c>
      <c r="J149" s="34">
        <v>7.9307851460252696E-2</v>
      </c>
      <c r="K149" s="40"/>
      <c r="M149" s="39">
        <v>99.754310000000004</v>
      </c>
      <c r="N149" s="40">
        <v>90.87638809301508</v>
      </c>
      <c r="AA149" s="39"/>
    </row>
    <row r="150" spans="1:27" x14ac:dyDescent="0.25">
      <c r="B150">
        <v>2</v>
      </c>
      <c r="C150" s="40">
        <v>41.169925269259977</v>
      </c>
      <c r="D150" s="34">
        <v>8.3370384316598864E-3</v>
      </c>
      <c r="E150" s="34">
        <v>6.8708974205769794E-3</v>
      </c>
      <c r="F150" s="82">
        <v>1.9753577996639717E-2</v>
      </c>
      <c r="G150" s="40">
        <v>8.5570805853314891</v>
      </c>
      <c r="H150" s="34">
        <v>0.12442636602722586</v>
      </c>
      <c r="I150" s="40">
        <v>49.636032510698826</v>
      </c>
      <c r="J150" s="34">
        <v>7.4233724274355248E-2</v>
      </c>
      <c r="K150" s="40"/>
      <c r="M150" s="39">
        <v>99.17190699999999</v>
      </c>
      <c r="N150" s="40">
        <v>91.181756778916352</v>
      </c>
      <c r="AA150" s="39"/>
    </row>
    <row r="151" spans="1:27" s="117" customFormat="1" x14ac:dyDescent="0.25">
      <c r="A151" s="134" t="s">
        <v>248</v>
      </c>
      <c r="B151" s="124">
        <v>1</v>
      </c>
      <c r="C151" s="120">
        <v>40.854162030626014</v>
      </c>
      <c r="D151" s="121"/>
      <c r="E151" s="132">
        <v>0.02</v>
      </c>
      <c r="F151" s="122">
        <v>2.7776767455391038E-2</v>
      </c>
      <c r="G151" s="120">
        <v>8.739154575898219</v>
      </c>
      <c r="H151" s="132">
        <v>0.13</v>
      </c>
      <c r="I151" s="120">
        <v>49.7424029810959</v>
      </c>
      <c r="J151" s="132">
        <v>6.6000000000000003E-2</v>
      </c>
      <c r="K151" s="132">
        <v>0.38600000000000001</v>
      </c>
      <c r="L151" s="124">
        <v>8.9999999999999993E-3</v>
      </c>
      <c r="M151" s="123">
        <v>99.616366750000012</v>
      </c>
      <c r="N151" s="120">
        <v>90.955451625718396</v>
      </c>
      <c r="T151"/>
      <c r="U151"/>
      <c r="V151"/>
      <c r="W151"/>
      <c r="X151"/>
      <c r="Y151"/>
      <c r="Z151"/>
      <c r="AA151" s="87"/>
    </row>
    <row r="152" spans="1:27" s="117" customFormat="1" x14ac:dyDescent="0.25">
      <c r="A152" s="133"/>
      <c r="B152" s="133">
        <v>2</v>
      </c>
      <c r="C152" s="100">
        <v>40.854162030626014</v>
      </c>
      <c r="D152" s="82"/>
      <c r="E152" s="86">
        <v>2.1000000000000001E-2</v>
      </c>
      <c r="F152" s="84">
        <v>2.7776767455391038E-2</v>
      </c>
      <c r="G152" s="100">
        <v>8.739154575898219</v>
      </c>
      <c r="H152" s="86">
        <v>0.13100000000000001</v>
      </c>
      <c r="I152" s="100">
        <v>49.7424029810959</v>
      </c>
      <c r="J152" s="86">
        <v>6.6000000000000003E-2</v>
      </c>
      <c r="K152" s="86">
        <v>0.39300000000000002</v>
      </c>
      <c r="L152" s="133">
        <v>8.9999999999999993E-3</v>
      </c>
      <c r="M152" s="102">
        <v>99.616366750000012</v>
      </c>
      <c r="N152" s="100">
        <v>90.955451625718396</v>
      </c>
      <c r="T152"/>
      <c r="U152"/>
      <c r="V152"/>
      <c r="W152"/>
      <c r="X152"/>
      <c r="Y152"/>
      <c r="Z152"/>
      <c r="AA152" s="87"/>
    </row>
    <row r="153" spans="1:27" s="117" customFormat="1" x14ac:dyDescent="0.25">
      <c r="A153" s="133"/>
      <c r="B153" s="133">
        <v>3</v>
      </c>
      <c r="C153" s="100">
        <v>40.854162030626014</v>
      </c>
      <c r="D153" s="82"/>
      <c r="E153" s="86">
        <v>2.3E-2</v>
      </c>
      <c r="F153" s="84">
        <v>2.7776767455391038E-2</v>
      </c>
      <c r="G153" s="100">
        <v>8.739154575898219</v>
      </c>
      <c r="H153" s="86">
        <v>0.13100000000000001</v>
      </c>
      <c r="I153" s="100">
        <v>49.7424029810959</v>
      </c>
      <c r="J153" s="86">
        <v>6.6000000000000003E-2</v>
      </c>
      <c r="K153" s="86">
        <v>0.39900000000000002</v>
      </c>
      <c r="L153" s="133">
        <v>8.0000000000000002E-3</v>
      </c>
      <c r="M153" s="102">
        <v>99.616366750000012</v>
      </c>
      <c r="N153" s="100">
        <v>90.955451625718396</v>
      </c>
      <c r="AA153" s="87"/>
    </row>
    <row r="154" spans="1:27" x14ac:dyDescent="0.25">
      <c r="B154" s="42" t="s">
        <v>61</v>
      </c>
      <c r="C154" s="43">
        <f t="shared" ref="C154:I154" si="29">AVERAGE(C149:C150)</f>
        <v>40.854162030626014</v>
      </c>
      <c r="D154" s="44">
        <f t="shared" si="29"/>
        <v>8.3370384316598864E-3</v>
      </c>
      <c r="E154" s="44">
        <f>AVERAGE(E151:E153)</f>
        <v>2.1333333333333333E-2</v>
      </c>
      <c r="F154" s="116">
        <f t="shared" si="29"/>
        <v>2.7776767455391038E-2</v>
      </c>
      <c r="G154" s="43">
        <f t="shared" si="29"/>
        <v>8.739154575898219</v>
      </c>
      <c r="H154" s="44">
        <f>AVERAGE(H151:H153)</f>
        <v>0.13066666666666668</v>
      </c>
      <c r="I154" s="43">
        <f t="shared" si="29"/>
        <v>49.7424029810959</v>
      </c>
      <c r="J154" s="44">
        <f>AVERAGE(J151:J153)</f>
        <v>6.6000000000000003E-2</v>
      </c>
      <c r="K154" s="44">
        <f>AVERAGE(K151:K153)</f>
        <v>0.39266666666666666</v>
      </c>
      <c r="L154" s="44">
        <f>AVERAGE(L151:L153)</f>
        <v>8.6666666666666663E-3</v>
      </c>
      <c r="M154" s="45">
        <f>AVERAGE(M149:M150)</f>
        <v>99.463108500000004</v>
      </c>
      <c r="N154" s="43">
        <f>AVERAGE(N149:N150)</f>
        <v>91.029072435965716</v>
      </c>
      <c r="T154" s="117"/>
      <c r="U154" s="117"/>
      <c r="V154" s="117"/>
      <c r="W154" s="117"/>
      <c r="X154" s="117"/>
      <c r="Y154" s="117"/>
      <c r="Z154" s="117"/>
      <c r="AA154" s="39"/>
    </row>
    <row r="155" spans="1:27" x14ac:dyDescent="0.25">
      <c r="A155" s="53"/>
      <c r="B155" s="49" t="s">
        <v>62</v>
      </c>
      <c r="C155" s="50">
        <f>2*_xlfn.STDEV.P(C149:C150)</f>
        <v>0.63152647726793276</v>
      </c>
      <c r="D155" s="51"/>
      <c r="E155" s="51">
        <f>2*_xlfn.STDEV.P(E151:E153)</f>
        <v>2.4944382578492934E-3</v>
      </c>
      <c r="F155" s="119">
        <f>2*_xlfn.STDEV.P(F149:F150)</f>
        <v>1.6046378917502647E-2</v>
      </c>
      <c r="G155" s="50">
        <f>2*_xlfn.STDEV.P(G149:G150)</f>
        <v>0.36414798113345798</v>
      </c>
      <c r="H155" s="51">
        <f>2*_xlfn.STDEV.P(H151:H153)</f>
        <v>9.4280904158206415E-4</v>
      </c>
      <c r="I155" s="50">
        <f>2*_xlfn.STDEV.P(I149:I150)</f>
        <v>0.21274094079414851</v>
      </c>
      <c r="J155" s="51">
        <f>2*_xlfn.STDEV.P(J151:J153)</f>
        <v>0</v>
      </c>
      <c r="K155" s="51">
        <f>2*_xlfn.STDEV.P(K151:K153)</f>
        <v>1.0624918300339493E-2</v>
      </c>
      <c r="L155" s="51">
        <f>2*_xlfn.STDEV.P(L151:L153)</f>
        <v>9.4280904158206252E-4</v>
      </c>
      <c r="M155" s="50">
        <f>2*_xlfn.STDEV.P(M149:M150)</f>
        <v>0.58240300000001355</v>
      </c>
      <c r="N155" s="50">
        <f>2*_xlfn.STDEV.P(N149:N150)</f>
        <v>0.30536868590127142</v>
      </c>
      <c r="T155" s="117"/>
      <c r="U155" s="117"/>
      <c r="V155" s="117"/>
      <c r="W155" s="117"/>
      <c r="X155" s="117"/>
      <c r="Y155" s="117"/>
      <c r="Z155" s="117"/>
      <c r="AA155" s="39"/>
    </row>
    <row r="156" spans="1:27" x14ac:dyDescent="0.25">
      <c r="A156" t="s">
        <v>78</v>
      </c>
      <c r="B156">
        <v>1</v>
      </c>
      <c r="C156" s="40">
        <v>40.45142929781904</v>
      </c>
      <c r="D156" s="34"/>
      <c r="E156" s="34">
        <v>1.1085325211912326E-2</v>
      </c>
      <c r="F156" s="82">
        <v>9.2191370964909009E-2</v>
      </c>
      <c r="G156" s="40">
        <v>8.779899028113368</v>
      </c>
      <c r="H156" s="34">
        <v>0.17290620562388692</v>
      </c>
      <c r="I156" s="40">
        <v>49.999001754637348</v>
      </c>
      <c r="J156" s="34">
        <v>8.9134465672111016E-2</v>
      </c>
      <c r="K156" s="40"/>
      <c r="M156" s="39">
        <v>98.923575000000014</v>
      </c>
      <c r="N156" s="40">
        <v>91.03252202134577</v>
      </c>
      <c r="AA156" s="39"/>
    </row>
    <row r="157" spans="1:27" x14ac:dyDescent="0.25">
      <c r="B157">
        <v>2</v>
      </c>
      <c r="C157" s="40">
        <v>40.829195433334533</v>
      </c>
      <c r="D157" s="34"/>
      <c r="E157" s="34">
        <v>1.1094330554852178E-2</v>
      </c>
      <c r="F157" s="82">
        <v>0.1167387609748283</v>
      </c>
      <c r="G157" s="40">
        <v>8.4276136111125464</v>
      </c>
      <c r="H157" s="34">
        <v>0.12730724125501908</v>
      </c>
      <c r="I157" s="40">
        <v>49.997157784312002</v>
      </c>
      <c r="J157" s="34">
        <v>8.7169019138446907E-2</v>
      </c>
      <c r="K157" s="40"/>
      <c r="M157" s="39">
        <v>99.077632000000008</v>
      </c>
      <c r="N157" s="40">
        <v>91.360959542937408</v>
      </c>
      <c r="AA157" s="39"/>
    </row>
    <row r="158" spans="1:27" x14ac:dyDescent="0.25">
      <c r="B158">
        <v>3</v>
      </c>
      <c r="C158" s="40">
        <v>40.494041147074114</v>
      </c>
      <c r="D158" s="34"/>
      <c r="E158" s="34">
        <v>2.4747073986768307E-2</v>
      </c>
      <c r="F158" s="82">
        <v>3.7990456292677825E-2</v>
      </c>
      <c r="G158" s="40">
        <v>8.6548350867365578</v>
      </c>
      <c r="H158" s="34">
        <v>0.12744717948607526</v>
      </c>
      <c r="I158" s="40">
        <v>50.159536874835659</v>
      </c>
      <c r="J158" s="34">
        <v>9.8928931142632529E-2</v>
      </c>
      <c r="K158" s="40"/>
      <c r="M158" s="39">
        <v>99.385486999999998</v>
      </c>
      <c r="N158" s="40">
        <v>91.174779651956939</v>
      </c>
      <c r="AA158" s="39"/>
    </row>
    <row r="159" spans="1:27" s="117" customFormat="1" x14ac:dyDescent="0.25">
      <c r="A159" s="134" t="s">
        <v>249</v>
      </c>
      <c r="B159" s="124">
        <v>1</v>
      </c>
      <c r="C159" s="120">
        <v>40.591555292742562</v>
      </c>
      <c r="D159" s="121"/>
      <c r="E159" s="132">
        <v>2.7E-2</v>
      </c>
      <c r="F159" s="122">
        <v>8.2306862744138384E-2</v>
      </c>
      <c r="G159" s="120">
        <v>8.620782575320824</v>
      </c>
      <c r="H159" s="132">
        <v>0.13900000000000001</v>
      </c>
      <c r="I159" s="120">
        <v>50.051898804594998</v>
      </c>
      <c r="J159" s="132">
        <v>0.09</v>
      </c>
      <c r="K159" s="132">
        <v>0.36499999999999999</v>
      </c>
      <c r="L159" s="124">
        <v>7.0000000000000001E-3</v>
      </c>
      <c r="M159" s="123">
        <v>99.616366750000012</v>
      </c>
      <c r="N159" s="120">
        <v>90.955451625718396</v>
      </c>
      <c r="T159"/>
      <c r="U159"/>
      <c r="V159"/>
      <c r="W159"/>
      <c r="X159"/>
      <c r="Y159"/>
      <c r="Z159"/>
      <c r="AA159" s="87"/>
    </row>
    <row r="160" spans="1:27" s="117" customFormat="1" x14ac:dyDescent="0.25">
      <c r="A160" s="133"/>
      <c r="B160" s="133">
        <v>2</v>
      </c>
      <c r="C160" s="100">
        <v>40.591555292742562</v>
      </c>
      <c r="D160" s="82"/>
      <c r="E160" s="86">
        <v>2.7E-2</v>
      </c>
      <c r="F160" s="84">
        <v>8.2306862744138384E-2</v>
      </c>
      <c r="G160" s="100">
        <v>8.620782575320824</v>
      </c>
      <c r="H160" s="86">
        <v>0.13900000000000001</v>
      </c>
      <c r="I160" s="100">
        <v>50.051898804594998</v>
      </c>
      <c r="J160" s="86">
        <v>0.09</v>
      </c>
      <c r="K160" s="86">
        <v>0.37</v>
      </c>
      <c r="L160" s="133">
        <v>7.0000000000000001E-3</v>
      </c>
      <c r="M160" s="102">
        <v>99.616366750000012</v>
      </c>
      <c r="N160" s="100">
        <v>90.955451625718396</v>
      </c>
      <c r="T160"/>
      <c r="U160"/>
      <c r="V160"/>
      <c r="W160"/>
      <c r="X160"/>
      <c r="Y160"/>
      <c r="Z160"/>
      <c r="AA160" s="87"/>
    </row>
    <row r="161" spans="1:27" s="117" customFormat="1" x14ac:dyDescent="0.25">
      <c r="A161" s="133"/>
      <c r="B161" s="133">
        <v>3</v>
      </c>
      <c r="C161" s="100">
        <v>40.591555292742562</v>
      </c>
      <c r="D161" s="82"/>
      <c r="E161" s="86">
        <v>2.8000000000000001E-2</v>
      </c>
      <c r="F161" s="84">
        <v>8.2306862744138384E-2</v>
      </c>
      <c r="G161" s="100">
        <v>8.620782575320824</v>
      </c>
      <c r="H161" s="86">
        <v>0.13600000000000001</v>
      </c>
      <c r="I161" s="100">
        <v>50.051898804594998</v>
      </c>
      <c r="J161" s="86">
        <v>8.6999999999999994E-2</v>
      </c>
      <c r="K161" s="86">
        <v>0.374</v>
      </c>
      <c r="L161" s="133">
        <v>8.9999999999999993E-3</v>
      </c>
      <c r="M161" s="102">
        <v>99.616366750000012</v>
      </c>
      <c r="N161" s="100">
        <v>90.955451625718396</v>
      </c>
      <c r="AA161" s="87"/>
    </row>
    <row r="162" spans="1:27" x14ac:dyDescent="0.25">
      <c r="B162" s="42" t="s">
        <v>61</v>
      </c>
      <c r="C162" s="43">
        <f>AVERAGE(C156:C158)</f>
        <v>40.591555292742562</v>
      </c>
      <c r="D162" s="44"/>
      <c r="E162" s="44">
        <f>AVERAGE(E159:E161)</f>
        <v>2.7333333333333334E-2</v>
      </c>
      <c r="F162" s="116">
        <f>AVERAGE(F156:F158)</f>
        <v>8.2306862744138384E-2</v>
      </c>
      <c r="G162" s="43">
        <f>AVERAGE(G156:G158)</f>
        <v>8.620782575320824</v>
      </c>
      <c r="H162" s="44">
        <f>AVERAGE(H159:H161)</f>
        <v>0.13800000000000001</v>
      </c>
      <c r="I162" s="43">
        <f>AVERAGE(I156:I158)</f>
        <v>50.051898804594998</v>
      </c>
      <c r="J162" s="44">
        <f>AVERAGE(J159:J161)</f>
        <v>8.900000000000001E-2</v>
      </c>
      <c r="K162" s="44">
        <f>AVERAGE(K159:K161)</f>
        <v>0.36966666666666664</v>
      </c>
      <c r="L162" s="44">
        <f>AVERAGE(L159:L161)</f>
        <v>7.6666666666666662E-3</v>
      </c>
      <c r="M162" s="45">
        <f>AVERAGE(M156:M158)</f>
        <v>99.128898000000007</v>
      </c>
      <c r="N162" s="43">
        <f>AVERAGE(N156:N158)</f>
        <v>91.189420405413372</v>
      </c>
      <c r="T162" s="117"/>
      <c r="U162" s="117"/>
      <c r="V162" s="117"/>
      <c r="W162" s="117"/>
      <c r="X162" s="117"/>
      <c r="Y162" s="117"/>
      <c r="Z162" s="117"/>
      <c r="AA162" s="39"/>
    </row>
    <row r="163" spans="1:27" x14ac:dyDescent="0.25">
      <c r="A163" s="53"/>
      <c r="B163" s="49" t="s">
        <v>62</v>
      </c>
      <c r="C163" s="50">
        <f>2*_xlfn.STDEV.P(C156:C158)</f>
        <v>0.33787007262028218</v>
      </c>
      <c r="D163" s="51"/>
      <c r="E163" s="51">
        <f>2*_xlfn.STDEV.P(E159:E161)</f>
        <v>9.4280904158206415E-4</v>
      </c>
      <c r="F163" s="119">
        <f>2*_xlfn.STDEV.P(F156:F158)</f>
        <v>6.5799726436170172E-2</v>
      </c>
      <c r="G163" s="50">
        <f>2*_xlfn.STDEV.P(G156:G158)</f>
        <v>0.29164331597872406</v>
      </c>
      <c r="H163" s="51">
        <f>2*_xlfn.STDEV.P(H159:H161)</f>
        <v>2.8284271247461927E-3</v>
      </c>
      <c r="I163" s="50">
        <f>2*_xlfn.STDEV.P(I156:I158)</f>
        <v>0.15223066428276552</v>
      </c>
      <c r="J163" s="51">
        <f>2*_xlfn.STDEV.P(J159:J161)</f>
        <v>2.8284271247461922E-3</v>
      </c>
      <c r="K163" s="51">
        <f>2*_xlfn.STDEV.P(K159:K161)</f>
        <v>7.3635740114581802E-3</v>
      </c>
      <c r="L163" s="51">
        <f>2*_xlfn.STDEV.P(L159:L161)</f>
        <v>1.8856180831641259E-3</v>
      </c>
      <c r="M163" s="52">
        <f>2*_xlfn.STDEV.P(M156:M158)</f>
        <v>0.38405494746801061</v>
      </c>
      <c r="N163" s="50">
        <f>2*_xlfn.STDEV.P(N156:N158)</f>
        <v>0.26896624394717161</v>
      </c>
      <c r="T163" s="117"/>
      <c r="U163" s="117"/>
      <c r="V163" s="117"/>
      <c r="W163" s="117"/>
      <c r="X163" s="117"/>
      <c r="Y163" s="117"/>
      <c r="Z163" s="117"/>
      <c r="AA163" s="39"/>
    </row>
    <row r="164" spans="1:27" x14ac:dyDescent="0.25">
      <c r="A164" t="s">
        <v>79</v>
      </c>
      <c r="B164">
        <v>1</v>
      </c>
      <c r="C164" s="40">
        <v>40.248604217241748</v>
      </c>
      <c r="D164" s="34"/>
      <c r="E164" s="34"/>
      <c r="F164" s="82">
        <v>8.3953362633811382E-2</v>
      </c>
      <c r="G164" s="40">
        <v>9.9370546830146633</v>
      </c>
      <c r="H164" s="34">
        <v>0.14670112446272951</v>
      </c>
      <c r="I164" s="40">
        <v>49.10160150538038</v>
      </c>
      <c r="J164" s="34">
        <v>7.7880183656570096E-2</v>
      </c>
      <c r="K164" s="40"/>
      <c r="M164" s="39">
        <v>98.959705000000028</v>
      </c>
      <c r="N164" s="40">
        <v>89.804560110660034</v>
      </c>
      <c r="AA164" s="39"/>
    </row>
    <row r="165" spans="1:27" x14ac:dyDescent="0.25">
      <c r="B165">
        <v>2</v>
      </c>
      <c r="C165" s="40">
        <v>40.425095385337656</v>
      </c>
      <c r="D165" s="34">
        <v>2.6162951006993081E-3</v>
      </c>
      <c r="E165" s="34">
        <v>2.4740568005956014E-2</v>
      </c>
      <c r="F165" s="82">
        <v>0.12993221035841573</v>
      </c>
      <c r="G165" s="40">
        <v>9.7690416975064451</v>
      </c>
      <c r="H165" s="34">
        <v>0.16372366323166734</v>
      </c>
      <c r="I165" s="40">
        <v>49.004683198558247</v>
      </c>
      <c r="J165" s="34">
        <v>7.5793705131309855E-2</v>
      </c>
      <c r="K165" s="40"/>
      <c r="M165" s="39">
        <v>98.91850500000001</v>
      </c>
      <c r="N165" s="40">
        <v>89.941774141169901</v>
      </c>
      <c r="AA165" s="39"/>
    </row>
    <row r="166" spans="1:27" x14ac:dyDescent="0.25">
      <c r="B166">
        <v>3</v>
      </c>
      <c r="C166" s="40">
        <v>40.225730526138037</v>
      </c>
      <c r="D166" s="34">
        <v>2.5868572614509903E-3</v>
      </c>
      <c r="E166" s="34"/>
      <c r="F166" s="82">
        <v>9.806731829507645E-2</v>
      </c>
      <c r="G166" s="40">
        <v>10.040289801294222</v>
      </c>
      <c r="H166" s="34">
        <v>0.15274771443302268</v>
      </c>
      <c r="I166" s="40">
        <v>49.005227744200297</v>
      </c>
      <c r="J166" s="34">
        <v>7.4907737843680475E-2</v>
      </c>
      <c r="K166" s="40"/>
      <c r="M166" s="39">
        <v>99.889547000000007</v>
      </c>
      <c r="N166" s="40">
        <v>89.691389194936662</v>
      </c>
      <c r="AA166" s="39"/>
    </row>
    <row r="167" spans="1:27" x14ac:dyDescent="0.25">
      <c r="B167">
        <v>4</v>
      </c>
      <c r="C167" s="40">
        <v>40.115478454491743</v>
      </c>
      <c r="D167" s="34"/>
      <c r="E167" s="34">
        <v>1.1389150625843872E-2</v>
      </c>
      <c r="F167" s="82">
        <v>0.12884109177272354</v>
      </c>
      <c r="G167" s="40">
        <v>9.9545356901083064</v>
      </c>
      <c r="H167" s="34">
        <v>0.17135829863962504</v>
      </c>
      <c r="I167" s="40">
        <v>49.138848337247623</v>
      </c>
      <c r="J167" s="34">
        <v>7.5642580240499191E-2</v>
      </c>
      <c r="K167" s="40"/>
      <c r="M167" s="39">
        <v>99.032846000000021</v>
      </c>
      <c r="N167" s="40">
        <v>89.795406457341542</v>
      </c>
      <c r="AA167" s="39"/>
    </row>
    <row r="168" spans="1:27" x14ac:dyDescent="0.25">
      <c r="B168">
        <v>5</v>
      </c>
      <c r="C168" s="40">
        <v>40.229919628883238</v>
      </c>
      <c r="D168" s="34">
        <v>1.2406061030255719E-2</v>
      </c>
      <c r="E168" s="34">
        <v>2.4236733516823265E-2</v>
      </c>
      <c r="F168" s="82">
        <v>0.1395981128301928</v>
      </c>
      <c r="G168" s="40">
        <v>9.8019752042543811</v>
      </c>
      <c r="H168" s="34">
        <v>0.15861913026480767</v>
      </c>
      <c r="I168" s="40">
        <v>49.155584116644697</v>
      </c>
      <c r="J168" s="34">
        <v>7.5291401604847166E-2</v>
      </c>
      <c r="K168" s="40"/>
      <c r="M168" s="39">
        <v>99.411086000000012</v>
      </c>
      <c r="N168" s="40">
        <v>89.939141679791845</v>
      </c>
      <c r="AA168" s="39"/>
    </row>
    <row r="169" spans="1:27" s="117" customFormat="1" x14ac:dyDescent="0.25">
      <c r="A169" s="134" t="s">
        <v>250</v>
      </c>
      <c r="B169" s="124">
        <v>1</v>
      </c>
      <c r="C169" s="120">
        <v>40.248965642418483</v>
      </c>
      <c r="D169" s="121"/>
      <c r="E169" s="132">
        <v>1.4E-2</v>
      </c>
      <c r="F169" s="122">
        <v>0.11607841917804396</v>
      </c>
      <c r="G169" s="120">
        <v>9.9005794152356046</v>
      </c>
      <c r="H169" s="132">
        <v>0.154</v>
      </c>
      <c r="I169" s="120">
        <v>49.081188980406246</v>
      </c>
      <c r="J169" s="132">
        <v>7.2999999999999995E-2</v>
      </c>
      <c r="K169" s="132">
        <v>0.38300000000000001</v>
      </c>
      <c r="L169" s="124">
        <v>7.0000000000000001E-3</v>
      </c>
      <c r="M169" s="123">
        <v>99.616366750000012</v>
      </c>
      <c r="N169" s="120">
        <v>90.955451625718396</v>
      </c>
      <c r="T169"/>
      <c r="U169"/>
      <c r="V169"/>
      <c r="W169"/>
      <c r="X169"/>
      <c r="Y169"/>
      <c r="Z169"/>
      <c r="AA169" s="87"/>
    </row>
    <row r="170" spans="1:27" s="117" customFormat="1" x14ac:dyDescent="0.25">
      <c r="A170" s="133"/>
      <c r="B170" s="133">
        <v>2</v>
      </c>
      <c r="C170" s="100">
        <v>40.248965642418483</v>
      </c>
      <c r="D170" s="82"/>
      <c r="E170" s="86">
        <v>1.4999999999999999E-2</v>
      </c>
      <c r="F170" s="84">
        <v>0.11607841917804396</v>
      </c>
      <c r="G170" s="100">
        <v>9.9005794152356046</v>
      </c>
      <c r="H170" s="86">
        <v>0.158</v>
      </c>
      <c r="I170" s="100">
        <v>49.081188980406246</v>
      </c>
      <c r="J170" s="86">
        <v>7.3999999999999996E-2</v>
      </c>
      <c r="K170" s="86">
        <v>0.376</v>
      </c>
      <c r="L170" s="133">
        <v>8.0000000000000002E-3</v>
      </c>
      <c r="M170" s="102">
        <v>99.616366750000012</v>
      </c>
      <c r="N170" s="100">
        <v>90.955451625718396</v>
      </c>
      <c r="T170"/>
      <c r="U170"/>
      <c r="V170"/>
      <c r="W170"/>
      <c r="X170"/>
      <c r="Y170"/>
      <c r="Z170"/>
      <c r="AA170" s="87"/>
    </row>
    <row r="171" spans="1:27" s="117" customFormat="1" x14ac:dyDescent="0.25">
      <c r="A171" s="133"/>
      <c r="B171" s="133">
        <v>3</v>
      </c>
      <c r="C171" s="100">
        <v>40.248965642418483</v>
      </c>
      <c r="D171" s="82"/>
      <c r="E171" s="86">
        <v>1.2999999999999999E-2</v>
      </c>
      <c r="F171" s="84">
        <v>0.11607841917804396</v>
      </c>
      <c r="G171" s="100">
        <v>9.9005794152356046</v>
      </c>
      <c r="H171" s="86">
        <v>0.154</v>
      </c>
      <c r="I171" s="100">
        <v>49.081188980406246</v>
      </c>
      <c r="J171" s="86">
        <v>7.2999999999999995E-2</v>
      </c>
      <c r="K171" s="86">
        <v>0.38600000000000001</v>
      </c>
      <c r="L171" s="133">
        <v>7.0000000000000001E-3</v>
      </c>
      <c r="M171" s="102">
        <v>99.616366750000012</v>
      </c>
      <c r="N171" s="100">
        <v>90.955451625718396</v>
      </c>
      <c r="AA171" s="87"/>
    </row>
    <row r="172" spans="1:27" x14ac:dyDescent="0.25">
      <c r="B172" s="42" t="s">
        <v>61</v>
      </c>
      <c r="C172" s="43">
        <f t="shared" ref="C172:I172" si="30">AVERAGE(C164:C168)</f>
        <v>40.248965642418483</v>
      </c>
      <c r="D172" s="44">
        <f t="shared" si="30"/>
        <v>5.8697377974686717E-3</v>
      </c>
      <c r="E172" s="44">
        <f>AVERAGE(E169:E171)</f>
        <v>1.3999999999999999E-2</v>
      </c>
      <c r="F172" s="116">
        <f t="shared" si="30"/>
        <v>0.11607841917804396</v>
      </c>
      <c r="G172" s="43">
        <f t="shared" si="30"/>
        <v>9.9005794152356046</v>
      </c>
      <c r="H172" s="44">
        <f>AVERAGE(H169:H171)</f>
        <v>0.15533333333333332</v>
      </c>
      <c r="I172" s="43">
        <f t="shared" si="30"/>
        <v>49.081188980406246</v>
      </c>
      <c r="J172" s="44">
        <f>AVERAGE(J169:J171)</f>
        <v>7.333333333333332E-2</v>
      </c>
      <c r="K172" s="44">
        <f>AVERAGE(K169:K171)</f>
        <v>0.38166666666666665</v>
      </c>
      <c r="L172" s="44">
        <f>AVERAGE(L169:L171)</f>
        <v>7.3333333333333332E-3</v>
      </c>
      <c r="M172" s="45">
        <f>AVERAGE(M164:M168)</f>
        <v>99.242337800000001</v>
      </c>
      <c r="N172" s="43">
        <f>AVERAGE(N164:N168)</f>
        <v>89.834454316779983</v>
      </c>
      <c r="T172" s="117"/>
      <c r="U172" s="117"/>
      <c r="V172" s="117"/>
      <c r="W172" s="117"/>
      <c r="X172" s="117"/>
      <c r="Y172" s="117"/>
      <c r="Z172" s="117"/>
      <c r="AA172" s="39"/>
    </row>
    <row r="173" spans="1:27" x14ac:dyDescent="0.25">
      <c r="A173" s="53"/>
      <c r="B173" s="49" t="s">
        <v>62</v>
      </c>
      <c r="C173" s="50">
        <f t="shared" ref="C173:I173" si="31">2*_xlfn.STDEV.P(C164:C168)</f>
        <v>0.19948587432632234</v>
      </c>
      <c r="D173" s="51">
        <f t="shared" si="31"/>
        <v>9.2437882132379301E-3</v>
      </c>
      <c r="E173" s="51">
        <f>2*_xlfn.STDEV.P(E169:E171)</f>
        <v>1.6329931618554523E-3</v>
      </c>
      <c r="F173" s="119">
        <f t="shared" si="31"/>
        <v>4.2562033262576703E-2</v>
      </c>
      <c r="G173" s="50">
        <f t="shared" si="31"/>
        <v>0.2015652318014515</v>
      </c>
      <c r="H173" s="51">
        <f>2*_xlfn.STDEV.P(H169:H171)</f>
        <v>3.7712361663282566E-3</v>
      </c>
      <c r="I173" s="50">
        <f t="shared" si="31"/>
        <v>0.12930321872321052</v>
      </c>
      <c r="J173" s="51">
        <f>2*_xlfn.STDEV.P(J169:J171)</f>
        <v>9.4280904158206415E-4</v>
      </c>
      <c r="K173" s="51">
        <f>2*_xlfn.STDEV.P(K169:K171)</f>
        <v>8.379870059984364E-3</v>
      </c>
      <c r="L173" s="51">
        <f>2*_xlfn.STDEV.P(L169:L171)</f>
        <v>9.4280904158206339E-4</v>
      </c>
      <c r="M173" s="52">
        <f>2*_xlfn.STDEV.P(M164:M166)</f>
        <v>0.89671651676248698</v>
      </c>
      <c r="N173" s="50">
        <f>2*_xlfn.STDEV.P(N164:N166)</f>
        <v>0.20475238990291747</v>
      </c>
      <c r="T173" s="117"/>
      <c r="U173" s="117"/>
      <c r="V173" s="117"/>
      <c r="W173" s="117"/>
      <c r="X173" s="117"/>
      <c r="Y173" s="117"/>
      <c r="Z173" s="117"/>
      <c r="AA173" s="39"/>
    </row>
    <row r="174" spans="1:27" s="117" customFormat="1" x14ac:dyDescent="0.25">
      <c r="A174" s="117" t="s">
        <v>80</v>
      </c>
      <c r="B174" s="117">
        <v>1</v>
      </c>
      <c r="C174" s="80">
        <v>40.649206392621444</v>
      </c>
      <c r="D174" s="86">
        <v>2.1090000000000002E-3</v>
      </c>
      <c r="E174" s="86">
        <v>2.6637999999999998E-2</v>
      </c>
      <c r="F174" s="65">
        <v>6.633E-3</v>
      </c>
      <c r="G174" s="80">
        <v>10.187305962987651</v>
      </c>
      <c r="H174" s="86">
        <v>0.14762500000000001</v>
      </c>
      <c r="I174" s="80">
        <v>48.416491920082002</v>
      </c>
      <c r="J174" s="86">
        <v>9.1443999999999998E-2</v>
      </c>
      <c r="K174" s="86">
        <v>0.37859599999999999</v>
      </c>
      <c r="L174" s="86">
        <v>1.1207E-2</v>
      </c>
      <c r="M174" s="87">
        <v>99.917256275691088</v>
      </c>
      <c r="N174" s="80">
        <v>89.442621179673367</v>
      </c>
      <c r="T174"/>
      <c r="U174"/>
      <c r="V174"/>
      <c r="W174"/>
      <c r="X174"/>
      <c r="Y174"/>
      <c r="Z174"/>
      <c r="AA174" s="87"/>
    </row>
    <row r="175" spans="1:27" s="117" customFormat="1" x14ac:dyDescent="0.25">
      <c r="B175" s="117">
        <v>2</v>
      </c>
      <c r="C175" s="80">
        <v>40.649206392621444</v>
      </c>
      <c r="D175" s="86">
        <v>2.5560000000000001E-3</v>
      </c>
      <c r="E175" s="86">
        <v>2.9027000000000001E-2</v>
      </c>
      <c r="F175" s="65">
        <v>2.3845000000000002E-2</v>
      </c>
      <c r="G175" s="80">
        <v>10.187305962987651</v>
      </c>
      <c r="H175" s="86">
        <v>0.14643</v>
      </c>
      <c r="I175" s="80">
        <v>48.416491920082002</v>
      </c>
      <c r="J175" s="86">
        <v>9.0639999999999998E-2</v>
      </c>
      <c r="K175" s="86">
        <v>0.36915399999999998</v>
      </c>
      <c r="L175" s="86">
        <v>1.0267999999999999E-2</v>
      </c>
      <c r="M175" s="87">
        <v>99.94646773487041</v>
      </c>
      <c r="N175" s="80">
        <v>89.442621179673367</v>
      </c>
      <c r="T175"/>
      <c r="U175"/>
      <c r="V175"/>
      <c r="W175"/>
      <c r="X175"/>
      <c r="Y175"/>
      <c r="Z175"/>
      <c r="AA175" s="87"/>
    </row>
    <row r="176" spans="1:27" s="117" customFormat="1" x14ac:dyDescent="0.25">
      <c r="B176" s="117">
        <v>3</v>
      </c>
      <c r="C176" s="80">
        <v>40.917505894194726</v>
      </c>
      <c r="D176" s="82"/>
      <c r="E176" s="104">
        <v>1.968520747044197E-2</v>
      </c>
      <c r="F176" s="60">
        <v>9.2080393520252754E-2</v>
      </c>
      <c r="G176" s="80">
        <v>10.025421592870932</v>
      </c>
      <c r="H176" s="104">
        <v>0.13188736133359261</v>
      </c>
      <c r="I176" s="80">
        <v>48.292930566628584</v>
      </c>
      <c r="J176" s="104">
        <v>8.324851554631825E-2</v>
      </c>
      <c r="K176" s="82"/>
      <c r="L176" s="82"/>
      <c r="M176" s="87">
        <v>99.152471000000006</v>
      </c>
      <c r="N176" s="80">
        <v>89.56907700385436</v>
      </c>
      <c r="AA176" s="87"/>
    </row>
    <row r="177" spans="2:27" s="117" customFormat="1" x14ac:dyDescent="0.25">
      <c r="B177" s="117">
        <v>4</v>
      </c>
      <c r="C177" s="80">
        <v>40.623167681196676</v>
      </c>
      <c r="D177" s="86">
        <v>1.9840000000000001E-3</v>
      </c>
      <c r="E177" s="86">
        <v>2.8767000000000001E-2</v>
      </c>
      <c r="F177" s="65">
        <v>2.9580000000000001E-3</v>
      </c>
      <c r="G177" s="80">
        <v>10.249564876915413</v>
      </c>
      <c r="H177" s="86">
        <v>0.15027599999999999</v>
      </c>
      <c r="I177" s="80">
        <v>48.264258055064332</v>
      </c>
      <c r="J177" s="86">
        <v>9.1969999999999996E-2</v>
      </c>
      <c r="K177" s="86">
        <v>0.37938</v>
      </c>
      <c r="L177" s="86">
        <v>1.0508999999999999E-2</v>
      </c>
      <c r="M177" s="87">
        <v>99.824233722355416</v>
      </c>
      <c r="N177" s="80">
        <v>89.355031889707462</v>
      </c>
      <c r="AA177" s="87"/>
    </row>
    <row r="178" spans="2:27" s="117" customFormat="1" x14ac:dyDescent="0.25">
      <c r="B178" s="117">
        <v>5</v>
      </c>
      <c r="C178" s="80">
        <v>41.365914383653283</v>
      </c>
      <c r="D178" s="82"/>
      <c r="E178" s="104">
        <v>3.4057906597006235E-2</v>
      </c>
      <c r="F178" s="60">
        <v>2.7514329765244414E-2</v>
      </c>
      <c r="G178" s="80">
        <v>10.126641293182272</v>
      </c>
      <c r="H178" s="104">
        <v>0.15003764625537308</v>
      </c>
      <c r="I178" s="80">
        <v>47.805001370531862</v>
      </c>
      <c r="J178" s="104">
        <v>9.2016868170546703E-2</v>
      </c>
      <c r="K178" s="82"/>
      <c r="L178" s="82"/>
      <c r="M178" s="87">
        <v>100.29682800000002</v>
      </c>
      <c r="N178" s="80">
        <v>89.37883102660355</v>
      </c>
      <c r="AA178" s="87"/>
    </row>
    <row r="179" spans="2:27" s="117" customFormat="1" x14ac:dyDescent="0.25">
      <c r="B179" s="117">
        <v>6</v>
      </c>
      <c r="C179" s="80">
        <v>40.710019081004027</v>
      </c>
      <c r="D179" s="82"/>
      <c r="E179" s="104">
        <v>3.0995000000000002E-2</v>
      </c>
      <c r="F179" s="60">
        <v>6.2620000000000002E-3</v>
      </c>
      <c r="G179" s="80">
        <v>10.110159574995476</v>
      </c>
      <c r="H179" s="104">
        <v>0.14818000000000001</v>
      </c>
      <c r="I179" s="80">
        <v>48.362937251301105</v>
      </c>
      <c r="J179" s="104">
        <v>9.0981000000000006E-2</v>
      </c>
      <c r="K179" s="104">
        <v>0.38122699999999998</v>
      </c>
      <c r="L179" s="104">
        <v>1.2520999999999999E-2</v>
      </c>
      <c r="M179" s="87">
        <v>99.873844909498132</v>
      </c>
      <c r="N179" s="80">
        <v>89.503794068022884</v>
      </c>
      <c r="AA179" s="87"/>
    </row>
    <row r="180" spans="2:27" s="117" customFormat="1" x14ac:dyDescent="0.25">
      <c r="B180" s="117">
        <v>7</v>
      </c>
      <c r="C180" s="80">
        <v>40.585962090867064</v>
      </c>
      <c r="D180" s="86">
        <v>1.622E-3</v>
      </c>
      <c r="E180" s="86">
        <v>2.9565000000000001E-2</v>
      </c>
      <c r="F180" s="65">
        <v>4.6039999999999996E-3</v>
      </c>
      <c r="G180" s="80">
        <v>10.33860937294962</v>
      </c>
      <c r="H180" s="86">
        <v>0.14611499999999999</v>
      </c>
      <c r="I180" s="80">
        <v>48.277153590450851</v>
      </c>
      <c r="J180" s="86">
        <v>9.0361999999999998E-2</v>
      </c>
      <c r="K180" s="86">
        <v>0.38682899999999998</v>
      </c>
      <c r="L180" s="86">
        <v>9.1199999999999996E-3</v>
      </c>
      <c r="M180" s="87">
        <v>99.890984600586236</v>
      </c>
      <c r="N180" s="80">
        <v>89.275031207617971</v>
      </c>
      <c r="AA180" s="87"/>
    </row>
    <row r="181" spans="2:27" s="117" customFormat="1" x14ac:dyDescent="0.25">
      <c r="B181" s="117">
        <v>8</v>
      </c>
      <c r="C181" s="80">
        <v>40.83325077333987</v>
      </c>
      <c r="D181" s="86">
        <v>1.6490000000000001E-3</v>
      </c>
      <c r="E181" s="86">
        <v>2.9939E-2</v>
      </c>
      <c r="F181" s="65">
        <v>6.8859999999999998E-3</v>
      </c>
      <c r="G181" s="80">
        <v>10.107555974418304</v>
      </c>
      <c r="H181" s="86">
        <v>0.146981</v>
      </c>
      <c r="I181" s="80">
        <v>48.192237885431545</v>
      </c>
      <c r="J181" s="86">
        <v>9.0431999999999998E-2</v>
      </c>
      <c r="K181" s="86">
        <v>0.39068199999999997</v>
      </c>
      <c r="L181" s="86">
        <v>1.0817E-2</v>
      </c>
      <c r="M181" s="87">
        <v>99.820790445566487</v>
      </c>
      <c r="N181" s="80">
        <v>89.472956760430094</v>
      </c>
      <c r="AA181" s="87"/>
    </row>
    <row r="182" spans="2:27" s="117" customFormat="1" x14ac:dyDescent="0.25">
      <c r="B182" s="117">
        <v>9</v>
      </c>
      <c r="C182" s="80">
        <v>40.963895404575496</v>
      </c>
      <c r="D182" s="82"/>
      <c r="E182" s="104">
        <v>1.8925582179396008E-2</v>
      </c>
      <c r="F182" s="60">
        <v>9.7805360296652794E-2</v>
      </c>
      <c r="G182" s="80">
        <v>10.150700820134769</v>
      </c>
      <c r="H182" s="104">
        <v>0.10943752673790402</v>
      </c>
      <c r="I182" s="80">
        <v>48.158318271194929</v>
      </c>
      <c r="J182" s="104">
        <v>9.7687415633022814E-2</v>
      </c>
      <c r="K182" s="82"/>
      <c r="L182" s="82"/>
      <c r="M182" s="87">
        <v>99.199062000000012</v>
      </c>
      <c r="N182" s="80">
        <v>89.426113861347972</v>
      </c>
      <c r="AA182" s="87"/>
    </row>
    <row r="183" spans="2:27" s="117" customFormat="1" x14ac:dyDescent="0.25">
      <c r="B183" s="117">
        <v>10</v>
      </c>
      <c r="C183" s="80">
        <v>41.078596014336568</v>
      </c>
      <c r="D183" s="86">
        <v>2.0170000000000001E-3</v>
      </c>
      <c r="E183" s="86">
        <v>3.1099999999999999E-2</v>
      </c>
      <c r="F183" s="65">
        <v>6.11E-3</v>
      </c>
      <c r="G183" s="80">
        <v>10.197483929699192</v>
      </c>
      <c r="H183" s="86">
        <v>0.14559900000000001</v>
      </c>
      <c r="I183" s="80">
        <v>48.02175237628056</v>
      </c>
      <c r="J183" s="86">
        <v>8.9403999999999997E-2</v>
      </c>
      <c r="K183" s="86">
        <v>0.39230100000000001</v>
      </c>
      <c r="L183" s="86">
        <v>9.6550000000000004E-3</v>
      </c>
      <c r="M183" s="87">
        <v>99.974018320316318</v>
      </c>
      <c r="N183" s="80">
        <v>89.35557435767717</v>
      </c>
      <c r="AA183" s="87"/>
    </row>
    <row r="184" spans="2:27" s="117" customFormat="1" x14ac:dyDescent="0.25">
      <c r="B184" s="117">
        <v>11</v>
      </c>
      <c r="C184" s="80">
        <v>41.033597225947418</v>
      </c>
      <c r="D184" s="104">
        <v>4.4305887728398581E-3</v>
      </c>
      <c r="E184" s="104">
        <v>0</v>
      </c>
      <c r="F184" s="60">
        <v>6.174813081712436E-2</v>
      </c>
      <c r="G184" s="80">
        <v>10.275391763994291</v>
      </c>
      <c r="H184" s="104">
        <v>0.16703209235182284</v>
      </c>
      <c r="I184" s="80">
        <v>47.971037824507619</v>
      </c>
      <c r="J184" s="104">
        <v>8.5168104600046493E-2</v>
      </c>
      <c r="K184" s="82"/>
      <c r="L184" s="82"/>
      <c r="M184" s="87">
        <v>99.603015000000013</v>
      </c>
      <c r="N184" s="80">
        <v>89.272852710685413</v>
      </c>
      <c r="AA184" s="87"/>
    </row>
    <row r="185" spans="2:27" s="117" customFormat="1" x14ac:dyDescent="0.25">
      <c r="B185" s="117">
        <v>12</v>
      </c>
      <c r="C185" s="80">
        <v>41.151275898263123</v>
      </c>
      <c r="D185" s="82"/>
      <c r="E185" s="86">
        <v>3.0848E-2</v>
      </c>
      <c r="F185" s="65">
        <v>7.2560000000000003E-3</v>
      </c>
      <c r="G185" s="80">
        <v>10.1798334421935</v>
      </c>
      <c r="H185" s="86">
        <v>0.146788</v>
      </c>
      <c r="I185" s="80">
        <v>47.923443470297386</v>
      </c>
      <c r="J185" s="86">
        <v>9.1728000000000004E-2</v>
      </c>
      <c r="K185" s="86">
        <v>0.39132499999999998</v>
      </c>
      <c r="L185" s="86">
        <v>1.1625E-2</v>
      </c>
      <c r="M185" s="87">
        <v>99.934122810753991</v>
      </c>
      <c r="N185" s="80">
        <v>89.352559763854643</v>
      </c>
      <c r="AA185" s="87"/>
    </row>
    <row r="186" spans="2:27" s="117" customFormat="1" x14ac:dyDescent="0.25">
      <c r="B186" s="117">
        <v>13</v>
      </c>
      <c r="C186" s="80">
        <v>40.846856201868782</v>
      </c>
      <c r="D186" s="104">
        <v>9.5481933996058067E-3</v>
      </c>
      <c r="E186" s="104">
        <v>2.6350123128335037E-2</v>
      </c>
      <c r="F186" s="60">
        <v>8.6091321418878208E-2</v>
      </c>
      <c r="G186" s="80">
        <v>10.263128557656811</v>
      </c>
      <c r="H186" s="104">
        <v>0.16873292763598566</v>
      </c>
      <c r="I186" s="80">
        <v>48.10249956005341</v>
      </c>
      <c r="J186" s="104">
        <v>9.5313312479067228E-2</v>
      </c>
      <c r="K186" s="82"/>
      <c r="L186" s="82"/>
      <c r="M186" s="87">
        <v>99.631412999999995</v>
      </c>
      <c r="N186" s="80">
        <v>89.310438228758287</v>
      </c>
      <c r="AA186" s="87"/>
    </row>
    <row r="187" spans="2:27" s="117" customFormat="1" x14ac:dyDescent="0.25">
      <c r="B187" s="117">
        <v>14</v>
      </c>
      <c r="C187" s="80">
        <v>40.690049110592653</v>
      </c>
      <c r="D187" s="82"/>
      <c r="E187" s="86">
        <v>2.9717E-2</v>
      </c>
      <c r="F187" s="65">
        <v>7.4070000000000004E-3</v>
      </c>
      <c r="G187" s="80">
        <v>10.16389906073602</v>
      </c>
      <c r="H187" s="86">
        <v>0.14697199999999999</v>
      </c>
      <c r="I187" s="80">
        <v>48.393144521919275</v>
      </c>
      <c r="J187" s="86">
        <v>9.0802999999999995E-2</v>
      </c>
      <c r="K187" s="86">
        <v>0.38763300000000001</v>
      </c>
      <c r="L187" s="86">
        <v>9.1889999999999993E-3</v>
      </c>
      <c r="M187" s="87">
        <v>99.929153594934618</v>
      </c>
      <c r="N187" s="80">
        <v>89.459775511818705</v>
      </c>
      <c r="AA187" s="87"/>
    </row>
    <row r="188" spans="2:27" s="117" customFormat="1" x14ac:dyDescent="0.25">
      <c r="B188" s="117">
        <v>15</v>
      </c>
      <c r="C188" s="80">
        <v>41.267563113909098</v>
      </c>
      <c r="D188" s="104">
        <v>3.3051903451382526E-3</v>
      </c>
      <c r="E188" s="104">
        <v>2.3853515074891824E-2</v>
      </c>
      <c r="F188" s="60">
        <v>0.11517675755232522</v>
      </c>
      <c r="G188" s="80">
        <v>9.9858013704795212</v>
      </c>
      <c r="H188" s="104">
        <v>0.14772375647619412</v>
      </c>
      <c r="I188" s="80">
        <v>47.953828276395413</v>
      </c>
      <c r="J188" s="104">
        <v>0.10596646572921338</v>
      </c>
      <c r="K188" s="82"/>
      <c r="L188" s="82"/>
      <c r="M188" s="87">
        <v>100.811138</v>
      </c>
      <c r="N188" s="80">
        <v>89.540202691317333</v>
      </c>
      <c r="AA188" s="87"/>
    </row>
    <row r="189" spans="2:27" s="117" customFormat="1" x14ac:dyDescent="0.25">
      <c r="B189" s="117">
        <v>16</v>
      </c>
      <c r="C189" s="80">
        <v>41.384893548519564</v>
      </c>
      <c r="D189" s="82"/>
      <c r="E189" s="86">
        <v>2.8771000000000001E-2</v>
      </c>
      <c r="F189" s="65">
        <v>7.4120000000000002E-3</v>
      </c>
      <c r="G189" s="80">
        <v>10.196035187172063</v>
      </c>
      <c r="H189" s="86">
        <v>0.147677</v>
      </c>
      <c r="I189" s="80">
        <v>47.621807145041096</v>
      </c>
      <c r="J189" s="86">
        <v>9.1512999999999997E-2</v>
      </c>
      <c r="K189" s="86">
        <v>0.38822099999999998</v>
      </c>
      <c r="L189" s="86">
        <v>9.8200000000000006E-3</v>
      </c>
      <c r="M189" s="87">
        <v>99.87614988073274</v>
      </c>
      <c r="N189" s="80">
        <v>89.277125821366383</v>
      </c>
      <c r="AA189" s="87"/>
    </row>
    <row r="190" spans="2:27" s="117" customFormat="1" x14ac:dyDescent="0.25">
      <c r="B190" s="117">
        <v>17</v>
      </c>
      <c r="C190" s="80">
        <v>41.60389609564001</v>
      </c>
      <c r="D190" s="104">
        <v>1.222665300295895E-2</v>
      </c>
      <c r="E190" s="104">
        <v>1.7531921805363997E-2</v>
      </c>
      <c r="F190" s="60">
        <v>0.16465206177784372</v>
      </c>
      <c r="G190" s="80">
        <v>10.112392631133607</v>
      </c>
      <c r="H190" s="104">
        <v>0.15572121141228973</v>
      </c>
      <c r="I190" s="80">
        <v>47.435321214209445</v>
      </c>
      <c r="J190" s="104">
        <v>0.10093420409803157</v>
      </c>
      <c r="K190" s="82"/>
      <c r="L190" s="82"/>
      <c r="M190" s="87">
        <v>100.67350400000002</v>
      </c>
      <c r="N190" s="80">
        <v>89.318350396112152</v>
      </c>
      <c r="AA190" s="87"/>
    </row>
    <row r="191" spans="2:27" s="117" customFormat="1" x14ac:dyDescent="0.25">
      <c r="B191" s="117">
        <v>18</v>
      </c>
      <c r="C191" s="80">
        <v>40.8654575483502</v>
      </c>
      <c r="D191" s="86">
        <v>2.6830000000000001E-3</v>
      </c>
      <c r="E191" s="86">
        <v>2.9933999999999999E-2</v>
      </c>
      <c r="F191" s="65">
        <v>4.0759999999999998E-3</v>
      </c>
      <c r="G191" s="80">
        <v>10.164695324931765</v>
      </c>
      <c r="H191" s="86">
        <v>0.147756</v>
      </c>
      <c r="I191" s="80">
        <v>48.132040982476482</v>
      </c>
      <c r="J191" s="86">
        <v>9.0265999999999999E-2</v>
      </c>
      <c r="K191" s="86">
        <v>0.396652</v>
      </c>
      <c r="L191" s="86">
        <v>1.0212000000000001E-2</v>
      </c>
      <c r="M191" s="87">
        <v>99.843772855758431</v>
      </c>
      <c r="N191" s="80">
        <v>89.407911641269664</v>
      </c>
      <c r="AA191" s="87"/>
    </row>
    <row r="192" spans="2:27" s="117" customFormat="1" x14ac:dyDescent="0.25">
      <c r="B192" s="117">
        <v>19</v>
      </c>
      <c r="C192" s="80">
        <v>40.900629949043875</v>
      </c>
      <c r="D192" s="104"/>
      <c r="E192" s="104">
        <v>2.0889323770294017E-2</v>
      </c>
      <c r="F192" s="60">
        <v>4.0210084470898584E-2</v>
      </c>
      <c r="G192" s="80">
        <v>10.179258628108302</v>
      </c>
      <c r="H192" s="104">
        <v>0.16000237928552827</v>
      </c>
      <c r="I192" s="80">
        <v>48.205183635744113</v>
      </c>
      <c r="J192" s="104">
        <v>9.6218123863580779E-2</v>
      </c>
      <c r="K192" s="82"/>
      <c r="L192" s="82"/>
      <c r="M192" s="87">
        <v>100.60162899999999</v>
      </c>
      <c r="N192" s="80">
        <v>89.408733273780172</v>
      </c>
      <c r="AA192" s="87"/>
    </row>
    <row r="193" spans="2:27" s="117" customFormat="1" x14ac:dyDescent="0.25">
      <c r="B193" s="117">
        <v>20</v>
      </c>
      <c r="C193" s="80">
        <v>40.410146908976685</v>
      </c>
      <c r="D193" s="86">
        <v>2.3839999999999998E-3</v>
      </c>
      <c r="E193" s="86">
        <v>3.0591E-2</v>
      </c>
      <c r="F193" s="65">
        <v>6.7380000000000001E-3</v>
      </c>
      <c r="G193" s="80">
        <v>10.240979996099249</v>
      </c>
      <c r="H193" s="86">
        <v>0.14602299999999999</v>
      </c>
      <c r="I193" s="80">
        <v>48.507745501101667</v>
      </c>
      <c r="J193" s="86">
        <v>9.1012999999999997E-2</v>
      </c>
      <c r="K193" s="86">
        <v>0.39532899999999999</v>
      </c>
      <c r="L193" s="86">
        <v>1.0598E-2</v>
      </c>
      <c r="M193" s="87">
        <v>99.841548406177608</v>
      </c>
      <c r="N193" s="80">
        <v>89.410738665344155</v>
      </c>
      <c r="AA193" s="87"/>
    </row>
    <row r="194" spans="2:27" s="117" customFormat="1" x14ac:dyDescent="0.25">
      <c r="B194" s="117">
        <v>21</v>
      </c>
      <c r="C194" s="80">
        <v>40.42226867736732</v>
      </c>
      <c r="D194" s="104"/>
      <c r="E194" s="104">
        <v>4.9149599987398981E-3</v>
      </c>
      <c r="F194" s="60">
        <v>6.39499421912368E-2</v>
      </c>
      <c r="G194" s="80">
        <v>10.205852924753131</v>
      </c>
      <c r="H194" s="104">
        <v>0.14500241240435063</v>
      </c>
      <c r="I194" s="80">
        <v>48.663549367909319</v>
      </c>
      <c r="J194" s="104">
        <v>9.1100205425966599E-2</v>
      </c>
      <c r="K194" s="82"/>
      <c r="L194" s="82"/>
      <c r="M194" s="87">
        <v>99.166626000000008</v>
      </c>
      <c r="N194" s="80">
        <v>89.473467224155783</v>
      </c>
      <c r="AA194" s="87"/>
    </row>
    <row r="195" spans="2:27" s="117" customFormat="1" x14ac:dyDescent="0.25">
      <c r="B195" s="117">
        <v>22</v>
      </c>
      <c r="C195" s="80">
        <v>40.810597248798857</v>
      </c>
      <c r="D195" s="82"/>
      <c r="E195" s="86">
        <v>3.1108E-2</v>
      </c>
      <c r="F195" s="65">
        <v>6.5040000000000002E-3</v>
      </c>
      <c r="G195" s="80">
        <v>10.087443990604285</v>
      </c>
      <c r="H195" s="86">
        <v>0.14772399999999999</v>
      </c>
      <c r="I195" s="80">
        <v>48.34641594893867</v>
      </c>
      <c r="J195" s="86">
        <v>9.0841000000000005E-2</v>
      </c>
      <c r="K195" s="86">
        <v>0.38391999999999998</v>
      </c>
      <c r="L195" s="86">
        <v>1.0179000000000001E-2</v>
      </c>
      <c r="M195" s="87">
        <v>99.931996478173588</v>
      </c>
      <c r="N195" s="80">
        <v>89.52170214375198</v>
      </c>
      <c r="AA195" s="87"/>
    </row>
    <row r="196" spans="2:27" s="117" customFormat="1" x14ac:dyDescent="0.25">
      <c r="B196" s="117">
        <v>23</v>
      </c>
      <c r="C196" s="80">
        <v>40.730582498205692</v>
      </c>
      <c r="D196" s="82"/>
      <c r="E196" s="104">
        <v>0</v>
      </c>
      <c r="F196" s="60">
        <v>9.1801562250494254E-2</v>
      </c>
      <c r="G196" s="80">
        <v>10.208715919299816</v>
      </c>
      <c r="H196" s="104">
        <v>0.12492865170056107</v>
      </c>
      <c r="I196" s="80">
        <v>48.343008197865664</v>
      </c>
      <c r="J196" s="104">
        <v>9.9495686583167459E-2</v>
      </c>
      <c r="K196" s="82"/>
      <c r="L196" s="82"/>
      <c r="M196" s="87">
        <v>99.634469999999993</v>
      </c>
      <c r="N196" s="80">
        <v>89.408405326654645</v>
      </c>
      <c r="AA196" s="87"/>
    </row>
    <row r="197" spans="2:27" s="117" customFormat="1" x14ac:dyDescent="0.25">
      <c r="B197" s="117">
        <v>24</v>
      </c>
      <c r="C197" s="80">
        <v>40.67699370061554</v>
      </c>
      <c r="D197" s="82"/>
      <c r="E197" s="86">
        <v>2.9777999999999999E-2</v>
      </c>
      <c r="F197" s="65">
        <v>6.7710000000000001E-3</v>
      </c>
      <c r="G197" s="80">
        <v>10.207375163677685</v>
      </c>
      <c r="H197" s="86">
        <v>0.14835400000000001</v>
      </c>
      <c r="I197" s="80">
        <v>48.319690080048005</v>
      </c>
      <c r="J197" s="86">
        <v>9.0631000000000003E-2</v>
      </c>
      <c r="K197" s="86">
        <v>0.38118099999999999</v>
      </c>
      <c r="L197" s="86">
        <v>6.3420000000000004E-3</v>
      </c>
      <c r="M197" s="87">
        <v>99.867115944341236</v>
      </c>
      <c r="N197" s="80">
        <v>89.405079833111344</v>
      </c>
      <c r="AA197" s="87"/>
    </row>
    <row r="198" spans="2:27" s="117" customFormat="1" x14ac:dyDescent="0.25">
      <c r="B198" s="117">
        <v>25</v>
      </c>
      <c r="C198" s="80">
        <v>40.186002508668707</v>
      </c>
      <c r="D198" s="104">
        <v>7.4705023912858132E-3</v>
      </c>
      <c r="E198" s="104">
        <v>3.671946938431609E-2</v>
      </c>
      <c r="F198" s="60">
        <v>0.15621550549274438</v>
      </c>
      <c r="G198" s="80">
        <v>10.471404201932581</v>
      </c>
      <c r="H198" s="104">
        <v>0.1510311568452978</v>
      </c>
      <c r="I198" s="80">
        <v>48.496261373577369</v>
      </c>
      <c r="J198" s="104">
        <v>9.4868379898548169E-2</v>
      </c>
      <c r="K198" s="82"/>
      <c r="L198" s="82"/>
      <c r="M198" s="87">
        <v>99.993275000000011</v>
      </c>
      <c r="N198" s="80">
        <v>89.195932904237424</v>
      </c>
      <c r="AA198" s="87"/>
    </row>
    <row r="199" spans="2:27" s="117" customFormat="1" x14ac:dyDescent="0.25">
      <c r="B199" s="117">
        <v>26</v>
      </c>
      <c r="C199" s="80">
        <v>40.611552049045144</v>
      </c>
      <c r="D199" s="82"/>
      <c r="E199" s="86">
        <v>3.0636E-2</v>
      </c>
      <c r="F199" s="65">
        <v>5.6769999999999998E-3</v>
      </c>
      <c r="G199" s="80">
        <v>10.132329517175219</v>
      </c>
      <c r="H199" s="86">
        <v>0.14946899999999999</v>
      </c>
      <c r="I199" s="80">
        <v>48.416359066451768</v>
      </c>
      <c r="J199" s="86">
        <v>9.0661000000000005E-2</v>
      </c>
      <c r="K199" s="86">
        <v>0.38470599999999999</v>
      </c>
      <c r="L199" s="86">
        <v>5.9779999999999998E-3</v>
      </c>
      <c r="M199" s="87">
        <v>99.827367632672122</v>
      </c>
      <c r="N199" s="80">
        <v>89.493583080981082</v>
      </c>
      <c r="AA199" s="87"/>
    </row>
    <row r="200" spans="2:27" s="117" customFormat="1" x14ac:dyDescent="0.25">
      <c r="B200" s="117">
        <v>27</v>
      </c>
      <c r="C200" s="80">
        <v>40.432874678220756</v>
      </c>
      <c r="D200" s="104">
        <v>1.9701562494162522E-3</v>
      </c>
      <c r="E200" s="104">
        <v>3.0028105926537492E-2</v>
      </c>
      <c r="F200" s="60">
        <v>0.14281178876996314</v>
      </c>
      <c r="G200" s="80">
        <v>10.330349529857319</v>
      </c>
      <c r="H200" s="104">
        <v>0.14992017662055143</v>
      </c>
      <c r="I200" s="80">
        <v>48.414361259168025</v>
      </c>
      <c r="J200" s="104">
        <v>9.7042464940108014E-2</v>
      </c>
      <c r="K200" s="82"/>
      <c r="L200" s="82"/>
      <c r="M200" s="87">
        <v>99.83979699999999</v>
      </c>
      <c r="N200" s="80">
        <v>89.309807642278031</v>
      </c>
      <c r="AA200" s="87"/>
    </row>
    <row r="201" spans="2:27" s="117" customFormat="1" x14ac:dyDescent="0.25">
      <c r="B201" s="117">
        <v>28</v>
      </c>
      <c r="C201" s="80">
        <v>40.900605862092696</v>
      </c>
      <c r="D201" s="82"/>
      <c r="E201" s="86">
        <v>2.9787000000000001E-2</v>
      </c>
      <c r="F201" s="65">
        <v>5.9459999999999999E-3</v>
      </c>
      <c r="G201" s="80">
        <v>10.140426376226028</v>
      </c>
      <c r="H201" s="86">
        <v>0.14626800000000001</v>
      </c>
      <c r="I201" s="80">
        <v>48.061887222855887</v>
      </c>
      <c r="J201" s="86">
        <v>9.035E-2</v>
      </c>
      <c r="K201" s="86">
        <v>0.38140099999999999</v>
      </c>
      <c r="L201" s="86">
        <v>7.0200000000000002E-3</v>
      </c>
      <c r="M201" s="87">
        <v>99.776413966473953</v>
      </c>
      <c r="N201" s="80">
        <v>89.416733051597788</v>
      </c>
      <c r="AA201" s="87"/>
    </row>
    <row r="202" spans="2:27" s="117" customFormat="1" x14ac:dyDescent="0.25">
      <c r="B202" s="117">
        <v>29</v>
      </c>
      <c r="C202" s="80">
        <v>40.839081479251192</v>
      </c>
      <c r="D202" s="82"/>
      <c r="E202" s="104">
        <v>1.0492378479486576E-2</v>
      </c>
      <c r="F202" s="60">
        <v>5.6346848830442844E-2</v>
      </c>
      <c r="G202" s="80">
        <v>10.261478241103053</v>
      </c>
      <c r="H202" s="104">
        <v>0.1480058543596946</v>
      </c>
      <c r="I202" s="80">
        <v>48.188739932157873</v>
      </c>
      <c r="J202" s="104">
        <v>9.6373884531884182E-2</v>
      </c>
      <c r="K202" s="82"/>
      <c r="L202" s="82"/>
      <c r="M202" s="87">
        <v>100.129823</v>
      </c>
      <c r="N202" s="80">
        <v>89.329059988626682</v>
      </c>
      <c r="AA202" s="87"/>
    </row>
    <row r="203" spans="2:27" s="117" customFormat="1" x14ac:dyDescent="0.25">
      <c r="B203" s="117">
        <v>30</v>
      </c>
      <c r="C203" s="80">
        <v>40.765877571367412</v>
      </c>
      <c r="D203" s="86">
        <v>1.645E-3</v>
      </c>
      <c r="E203" s="86">
        <v>2.8228E-2</v>
      </c>
      <c r="F203" s="65">
        <v>6.5290000000000001E-3</v>
      </c>
      <c r="G203" s="80">
        <v>10.247557326831407</v>
      </c>
      <c r="H203" s="86">
        <v>0.14791499999999999</v>
      </c>
      <c r="I203" s="80">
        <v>48.289591345357948</v>
      </c>
      <c r="J203" s="86">
        <v>9.0676000000000007E-2</v>
      </c>
      <c r="K203" s="86">
        <v>0.390129</v>
      </c>
      <c r="L203" s="86">
        <v>8.2920000000000008E-3</v>
      </c>
      <c r="M203" s="87">
        <v>99.976440243556766</v>
      </c>
      <c r="N203" s="80">
        <v>89.361884497450916</v>
      </c>
      <c r="AA203" s="87"/>
    </row>
    <row r="204" spans="2:27" s="117" customFormat="1" x14ac:dyDescent="0.25">
      <c r="B204" s="117">
        <v>31</v>
      </c>
      <c r="C204" s="80">
        <v>41.189961397373978</v>
      </c>
      <c r="D204" s="104">
        <v>8.7836106777470808E-4</v>
      </c>
      <c r="E204" s="104">
        <v>3.0984360746372144E-2</v>
      </c>
      <c r="F204" s="60">
        <v>4.8721683735602969E-2</v>
      </c>
      <c r="G204" s="80">
        <v>10.19366369424838</v>
      </c>
      <c r="H204" s="104">
        <v>0.1542523394072714</v>
      </c>
      <c r="I204" s="80">
        <v>47.889379425968656</v>
      </c>
      <c r="J204" s="104">
        <v>9.4260179003619229E-2</v>
      </c>
      <c r="K204" s="82"/>
      <c r="L204" s="82"/>
      <c r="M204" s="87">
        <v>100.52813500000001</v>
      </c>
      <c r="N204" s="80">
        <v>89.332862380279593</v>
      </c>
      <c r="AA204" s="87"/>
    </row>
    <row r="205" spans="2:27" s="117" customFormat="1" x14ac:dyDescent="0.25">
      <c r="B205" s="117">
        <v>32</v>
      </c>
      <c r="C205" s="80">
        <v>41.001615307672786</v>
      </c>
      <c r="D205" s="86">
        <v>2.3860000000000001E-3</v>
      </c>
      <c r="E205" s="86">
        <v>2.8024E-2</v>
      </c>
      <c r="F205" s="65">
        <v>5.2579999999999997E-3</v>
      </c>
      <c r="G205" s="80">
        <v>9.9288850664726027</v>
      </c>
      <c r="H205" s="86">
        <v>0.14674799999999999</v>
      </c>
      <c r="I205" s="80">
        <v>48.304852003422681</v>
      </c>
      <c r="J205" s="86">
        <v>8.8858000000000006E-2</v>
      </c>
      <c r="K205" s="86">
        <v>0.386965</v>
      </c>
      <c r="L205" s="86">
        <v>1.1879000000000001E-2</v>
      </c>
      <c r="M205" s="87">
        <v>99.916184142666282</v>
      </c>
      <c r="N205" s="80">
        <v>89.661419918768814</v>
      </c>
      <c r="AA205" s="87"/>
    </row>
    <row r="206" spans="2:27" s="117" customFormat="1" x14ac:dyDescent="0.25">
      <c r="B206" s="117">
        <v>33</v>
      </c>
      <c r="C206" s="80">
        <v>41.07803846440045</v>
      </c>
      <c r="D206" s="86">
        <v>1.186E-3</v>
      </c>
      <c r="E206" s="86">
        <v>2.8598999999999999E-2</v>
      </c>
      <c r="F206" s="65">
        <v>3.5790000000000001E-3</v>
      </c>
      <c r="G206" s="80">
        <v>10.106348855220116</v>
      </c>
      <c r="H206" s="86">
        <v>0.14782400000000001</v>
      </c>
      <c r="I206" s="80">
        <v>48.053524183766129</v>
      </c>
      <c r="J206" s="86">
        <v>8.9268E-2</v>
      </c>
      <c r="K206" s="86">
        <v>0.39107399999999998</v>
      </c>
      <c r="L206" s="86">
        <v>1.102E-2</v>
      </c>
      <c r="M206" s="87">
        <v>99.922857112435565</v>
      </c>
      <c r="N206" s="80">
        <v>89.446903523373607</v>
      </c>
      <c r="AA206" s="87"/>
    </row>
    <row r="207" spans="2:27" s="117" customFormat="1" x14ac:dyDescent="0.25">
      <c r="B207" s="117">
        <v>34</v>
      </c>
      <c r="C207" s="80">
        <v>41.015863996812122</v>
      </c>
      <c r="D207" s="82"/>
      <c r="E207" s="104">
        <v>2.6898226044455305E-2</v>
      </c>
      <c r="F207" s="60">
        <v>6.9992030412814696E-2</v>
      </c>
      <c r="G207" s="80">
        <v>9.9547826992117869</v>
      </c>
      <c r="H207" s="104">
        <v>0.12501305326926176</v>
      </c>
      <c r="I207" s="80">
        <v>48.306645904800014</v>
      </c>
      <c r="J207" s="104">
        <v>9.7653219478689837E-2</v>
      </c>
      <c r="K207" s="82"/>
      <c r="L207" s="82"/>
      <c r="M207" s="87">
        <v>99.218439000000004</v>
      </c>
      <c r="N207" s="80">
        <v>89.637593069233688</v>
      </c>
      <c r="AA207" s="87"/>
    </row>
    <row r="208" spans="2:27" s="117" customFormat="1" x14ac:dyDescent="0.25">
      <c r="B208" s="117">
        <v>35</v>
      </c>
      <c r="C208" s="80">
        <v>40.738474625765406</v>
      </c>
      <c r="D208" s="86">
        <v>1.7160000000000001E-3</v>
      </c>
      <c r="E208" s="86">
        <v>3.0893E-2</v>
      </c>
      <c r="F208" s="65">
        <v>4.0790000000000002E-3</v>
      </c>
      <c r="G208" s="80">
        <v>10.098504579429322</v>
      </c>
      <c r="H208" s="86">
        <v>0.14790700000000001</v>
      </c>
      <c r="I208" s="80">
        <v>48.342377700692587</v>
      </c>
      <c r="J208" s="86">
        <v>8.9307999999999998E-2</v>
      </c>
      <c r="K208" s="86">
        <v>0.39839799999999997</v>
      </c>
      <c r="L208" s="86">
        <v>1.0970000000000001E-2</v>
      </c>
      <c r="M208" s="87">
        <v>99.862627905887322</v>
      </c>
      <c r="N208" s="80">
        <v>89.510633790407709</v>
      </c>
      <c r="AA208" s="87"/>
    </row>
    <row r="209" spans="1:27" s="117" customFormat="1" x14ac:dyDescent="0.25">
      <c r="B209" s="117">
        <v>36</v>
      </c>
      <c r="C209" s="80">
        <v>41.007492724082496</v>
      </c>
      <c r="D209" s="104">
        <v>7.6729028912335762E-3</v>
      </c>
      <c r="E209" s="104">
        <v>1.6268044208968917E-2</v>
      </c>
      <c r="F209" s="60">
        <v>2.6369374048589241E-2</v>
      </c>
      <c r="G209" s="80">
        <v>10.034205782966529</v>
      </c>
      <c r="H209" s="104">
        <v>0.15064100201970218</v>
      </c>
      <c r="I209" s="80">
        <v>48.258642692978093</v>
      </c>
      <c r="J209" s="104">
        <v>9.5983273091833327E-2</v>
      </c>
      <c r="K209" s="82"/>
      <c r="L209" s="82"/>
      <c r="M209" s="87">
        <v>99.323555999999996</v>
      </c>
      <c r="N209" s="80">
        <v>89.554249350268734</v>
      </c>
      <c r="AA209" s="87"/>
    </row>
    <row r="210" spans="1:27" s="117" customFormat="1" x14ac:dyDescent="0.25">
      <c r="B210" s="117">
        <v>37</v>
      </c>
      <c r="C210" s="80">
        <v>40.809256363459248</v>
      </c>
      <c r="D210" s="82"/>
      <c r="E210" s="86">
        <v>3.0681E-2</v>
      </c>
      <c r="F210" s="65">
        <v>4.2849999999999997E-3</v>
      </c>
      <c r="G210" s="80">
        <v>10.11385059284323</v>
      </c>
      <c r="H210" s="86">
        <v>0.14569599999999999</v>
      </c>
      <c r="I210" s="80">
        <v>48.304226646137586</v>
      </c>
      <c r="J210" s="86">
        <v>8.8935E-2</v>
      </c>
      <c r="K210" s="86">
        <v>0.39415</v>
      </c>
      <c r="L210" s="86">
        <v>1.1353E-2</v>
      </c>
      <c r="M210" s="87">
        <v>99.90243360244007</v>
      </c>
      <c r="N210" s="80">
        <v>89.488944218941342</v>
      </c>
      <c r="AA210" s="87"/>
    </row>
    <row r="211" spans="1:27" s="117" customFormat="1" x14ac:dyDescent="0.25">
      <c r="B211" s="117">
        <v>38</v>
      </c>
      <c r="C211" s="80">
        <v>40.584671584165633</v>
      </c>
      <c r="D211" s="104">
        <v>1.0570265735471015E-2</v>
      </c>
      <c r="E211" s="104">
        <v>1.0986211244832433E-2</v>
      </c>
      <c r="F211" s="60">
        <v>3.7355339300684146E-2</v>
      </c>
      <c r="G211" s="80">
        <v>10.24800892336382</v>
      </c>
      <c r="H211" s="104">
        <v>0.15359292721409917</v>
      </c>
      <c r="I211" s="80">
        <v>48.448565652294029</v>
      </c>
      <c r="J211" s="104">
        <v>0.10241850506841721</v>
      </c>
      <c r="K211" s="82"/>
      <c r="L211" s="82"/>
      <c r="M211" s="87">
        <v>99.051435999999981</v>
      </c>
      <c r="N211" s="80">
        <v>89.392670962372236</v>
      </c>
      <c r="AA211" s="87"/>
    </row>
    <row r="212" spans="1:27" s="117" customFormat="1" x14ac:dyDescent="0.25">
      <c r="B212" s="117">
        <v>39</v>
      </c>
      <c r="C212" s="80">
        <v>40.658154782077951</v>
      </c>
      <c r="D212" s="86">
        <v>3.1909999999999998E-3</v>
      </c>
      <c r="E212" s="86">
        <v>3.0036E-2</v>
      </c>
      <c r="F212" s="65">
        <v>4.6499999999999996E-3</v>
      </c>
      <c r="G212" s="80">
        <v>10.293982626985228</v>
      </c>
      <c r="H212" s="86">
        <v>0.145065</v>
      </c>
      <c r="I212" s="80">
        <v>48.374657310241744</v>
      </c>
      <c r="J212" s="86">
        <v>8.8621000000000005E-2</v>
      </c>
      <c r="K212" s="86">
        <v>0.390509</v>
      </c>
      <c r="L212" s="86">
        <v>1.0926E-2</v>
      </c>
      <c r="M212" s="87">
        <v>99.999792719304921</v>
      </c>
      <c r="N212" s="80">
        <v>89.33561715330859</v>
      </c>
      <c r="AA212" s="87"/>
    </row>
    <row r="213" spans="1:27" s="117" customFormat="1" x14ac:dyDescent="0.25">
      <c r="B213" s="117">
        <v>40</v>
      </c>
      <c r="C213" s="80">
        <v>40.889377672998116</v>
      </c>
      <c r="D213" s="104">
        <v>1.0304987326016984E-2</v>
      </c>
      <c r="E213" s="104">
        <v>1.1757361311591073E-2</v>
      </c>
      <c r="F213" s="60">
        <v>2.1600780549007669E-2</v>
      </c>
      <c r="G213" s="80">
        <v>10.128844055443883</v>
      </c>
      <c r="H213" s="104">
        <v>0.149737939920217</v>
      </c>
      <c r="I213" s="80">
        <v>48.287193037904913</v>
      </c>
      <c r="J213" s="104">
        <v>9.7185837543728157E-2</v>
      </c>
      <c r="K213" s="82"/>
      <c r="L213" s="82"/>
      <c r="M213" s="87">
        <v>99.010311000000002</v>
      </c>
      <c r="N213" s="80">
        <v>89.471680082189451</v>
      </c>
      <c r="AA213" s="87"/>
    </row>
    <row r="214" spans="1:27" s="117" customFormat="1" x14ac:dyDescent="0.25">
      <c r="B214" s="117">
        <v>41</v>
      </c>
      <c r="C214" s="80">
        <v>40.866615793178788</v>
      </c>
      <c r="D214" s="86">
        <v>1.1310000000000001E-3</v>
      </c>
      <c r="E214" s="86">
        <v>3.0393E-2</v>
      </c>
      <c r="F214" s="65">
        <v>5.2469999999999999E-3</v>
      </c>
      <c r="G214" s="80">
        <v>10.075070075957958</v>
      </c>
      <c r="H214" s="86">
        <v>0.14612</v>
      </c>
      <c r="I214" s="80">
        <v>48.385520262203457</v>
      </c>
      <c r="J214" s="86">
        <v>8.8516999999999998E-2</v>
      </c>
      <c r="K214" s="86">
        <v>0.39714300000000002</v>
      </c>
      <c r="L214" s="86">
        <v>1.1268E-2</v>
      </c>
      <c r="M214" s="87">
        <v>100.0070251313402</v>
      </c>
      <c r="N214" s="80">
        <v>89.540784490797577</v>
      </c>
      <c r="AA214" s="87"/>
    </row>
    <row r="215" spans="1:27" s="117" customFormat="1" x14ac:dyDescent="0.25">
      <c r="B215" s="117">
        <v>42</v>
      </c>
      <c r="C215" s="80">
        <v>40.734031558959032</v>
      </c>
      <c r="D215" s="104">
        <v>1.435749399410029E-3</v>
      </c>
      <c r="E215" s="104">
        <v>2.3031352138679028E-2</v>
      </c>
      <c r="F215" s="60">
        <v>0.21506358890826341</v>
      </c>
      <c r="G215" s="80">
        <v>10.213138457232839</v>
      </c>
      <c r="H215" s="104">
        <v>0.12864696948616997</v>
      </c>
      <c r="I215" s="80">
        <v>48.183930947838903</v>
      </c>
      <c r="J215" s="104">
        <v>9.8268846419325526E-2</v>
      </c>
      <c r="K215" s="82"/>
      <c r="L215" s="82"/>
      <c r="M215" s="87">
        <v>99.390603999999996</v>
      </c>
      <c r="N215" s="80">
        <v>89.373039284757567</v>
      </c>
      <c r="AA215" s="87"/>
    </row>
    <row r="216" spans="1:27" s="117" customFormat="1" x14ac:dyDescent="0.25">
      <c r="B216" s="117">
        <v>43</v>
      </c>
      <c r="C216" s="80">
        <v>40.700739132235356</v>
      </c>
      <c r="D216" s="82"/>
      <c r="E216" s="82">
        <v>2.9395999999999999E-2</v>
      </c>
      <c r="F216" s="34">
        <v>5.5960000000000003E-3</v>
      </c>
      <c r="G216" s="80">
        <v>10.228220596771441</v>
      </c>
      <c r="H216" s="82">
        <v>0.148395</v>
      </c>
      <c r="I216" s="80">
        <v>48.385854758302322</v>
      </c>
      <c r="J216" s="82">
        <v>8.9048000000000002E-2</v>
      </c>
      <c r="K216" s="82">
        <v>0.39375900000000003</v>
      </c>
      <c r="L216" s="82">
        <v>8.4700000000000001E-3</v>
      </c>
      <c r="M216" s="87">
        <v>99.989478487309128</v>
      </c>
      <c r="N216" s="80">
        <v>89.39871519297067</v>
      </c>
      <c r="AA216" s="87"/>
    </row>
    <row r="217" spans="1:27" ht="17.25" x14ac:dyDescent="0.25">
      <c r="B217" s="42" t="s">
        <v>89</v>
      </c>
      <c r="C217" s="43">
        <f>AVERAGE(C174:C216)</f>
        <v>40.841437660147371</v>
      </c>
      <c r="D217" s="44">
        <f>AVERAGE(D174:D175,D177,D179:D181,D183,D185,D187,D189,D191,D193,D195,D197,D199,D201,D203,D205:D206,D208,D210,D212,D214,D216)</f>
        <v>2.0184999999999999E-3</v>
      </c>
      <c r="E217" s="44">
        <f>AVERAGE(E174:E175,E177,E179:E181,E183,E185,E187,E189,E191,E193,E195,E197,E199,E201,E203,E205:E206,E208,E210,E212,E214,E216)</f>
        <v>2.9727124999999997E-2</v>
      </c>
      <c r="F217" s="44">
        <f>AVERAGE(F174:F175,F177,F179:F181,F183,F185,F187,F189,F191,F193,F195,F197,F199,F201,F203,F205:F206,F208,F210,F212,F214,F216)</f>
        <v>6.4295000000000003E-3</v>
      </c>
      <c r="G217" s="43">
        <f>AVERAGE(G174:G216)</f>
        <v>10.17099080281986</v>
      </c>
      <c r="H217" s="44">
        <f>AVERAGE(H174:H175,H177,H179:H181,H183,H185,H187,H189,H191,H193,H195,H197,H199,H201,H203,H205:H206,H208,H210,H212,H214,H216)</f>
        <v>0.14724612499999998</v>
      </c>
      <c r="I217" s="43">
        <f>AVERAGE(I174:I216)</f>
        <v>48.221368829294775</v>
      </c>
      <c r="J217" s="44">
        <f>AVERAGE(J174:J215)</f>
        <v>9.2819654573931321E-2</v>
      </c>
      <c r="K217" s="44">
        <f>AVERAGE(K174:K175,K177,K179:K181,K183,K185,K187,K189,K191,K193,K195,K197,K199,K201,K203,K205:K206,K208,K210,K212,K214,K216)</f>
        <v>0.38794433333333328</v>
      </c>
      <c r="L217" s="44">
        <f>AVERAGE(L174:L175,L177,L179:L181,L183,L185,L187,L189,L191,L193,L195,L197,L199,L201,L203,L205:L206,L208,L210,L212,L214,L216)</f>
        <v>9.9682499999999997E-3</v>
      </c>
      <c r="M217" s="45">
        <f>AVERAGE(M174:M216)</f>
        <v>99.835060672647501</v>
      </c>
      <c r="N217" s="43">
        <f>AVERAGE(N174:N216)</f>
        <v>89.41956070580072</v>
      </c>
      <c r="T217" s="117"/>
      <c r="U217" s="117"/>
      <c r="V217" s="117"/>
      <c r="W217" s="117"/>
      <c r="X217" s="117"/>
      <c r="Y217" s="117"/>
      <c r="Z217" s="117"/>
      <c r="AA217" s="39"/>
    </row>
    <row r="218" spans="1:27" ht="17.25" x14ac:dyDescent="0.25">
      <c r="A218" s="53"/>
      <c r="B218" s="49" t="s">
        <v>90</v>
      </c>
      <c r="C218" s="50">
        <f>2*_xlfn.STDEV.P(C174:C216)</f>
        <v>0.54912907444238168</v>
      </c>
      <c r="D218" s="51">
        <f>2*_xlfn.STDEV.P(D174:D175,D177,D179:D181,D183,D185,D187,D189,D191,D193,D195,D197,D199,D201,D203,D205:D206,D208,D210,D212,D214,D216)</f>
        <v>1.1197851196929321E-3</v>
      </c>
      <c r="E218" s="51">
        <f>2*_xlfn.STDEV.P(E174:E175,E177,E179:E181,E183,E185,E187,E189,E191,E193,E195,E197,E199,E201,E203,E205:E206,E208,E210,E212,E214,E216)</f>
        <v>2.2194290040834079E-3</v>
      </c>
      <c r="F218" s="51">
        <f>2*_xlfn.STDEV.P(F174:F175,F177,F179:F181,F183,F185,F187,F189,F191,F193,F195,F197,F199,F201,F203,F205:F206,F208,F210,F212,F214,F216)</f>
        <v>7.6715343532655442E-3</v>
      </c>
      <c r="G218" s="50">
        <f>2*_xlfn.STDEV.P(G174:G216)</f>
        <v>0.20394102755856605</v>
      </c>
      <c r="H218" s="51">
        <f>2*_xlfn.STDEV.P(H174:H175,H177,H179:H181,H183,H185,H187,H189,H191,H193,H195,H197,H199,H201,H203,H205:H206,H208,H210,H212,H214,H216)</f>
        <v>2.4399264546634738E-3</v>
      </c>
      <c r="I218" s="50">
        <f>2*_xlfn.STDEV.P(I174:I216)</f>
        <v>0.4711707971698218</v>
      </c>
      <c r="J218" s="51">
        <f>2*_xlfn.STDEV.P(J174:J216)</f>
        <v>8.9971903503755415E-3</v>
      </c>
      <c r="K218" s="51">
        <f>2*_xlfn.STDEV.P(K174:K175,K177,K179:K181,K183,K185,K187,K189,K191,K193,K195,K197,K199,K201,K203,K205:K206,K208,K210,K212,K214,K216)</f>
        <v>1.3736667544285349E-2</v>
      </c>
      <c r="L218" s="51">
        <f>2*_xlfn.STDEV.P(L174:L175,L177,L179:L181,L183,L185,L187,L189,L191,L193,L195,L197,L199,L201,L203,L205:L206,L208,L210,L212,L214,L216)</f>
        <v>3.3403870160007903E-3</v>
      </c>
      <c r="M218" s="52">
        <f>2*_xlfn.STDEV.P(M174:M216)</f>
        <v>0.79727903995582028</v>
      </c>
      <c r="N218" s="50">
        <f>2*_xlfn.STDEV.P(N174:N216)</f>
        <v>0.19653454107908316</v>
      </c>
      <c r="T218" s="117"/>
      <c r="U218" s="117"/>
      <c r="V218" s="117"/>
      <c r="W218" s="117"/>
      <c r="X218" s="117"/>
      <c r="Y218" s="117"/>
      <c r="Z218" s="117"/>
      <c r="AA218" s="39"/>
    </row>
    <row r="219" spans="1:27" x14ac:dyDescent="0.25">
      <c r="A219" t="s">
        <v>81</v>
      </c>
      <c r="B219">
        <v>1</v>
      </c>
      <c r="C219" s="40">
        <v>41.201000523784145</v>
      </c>
      <c r="D219" s="34"/>
      <c r="E219" s="65">
        <v>2.9305192900977117E-2</v>
      </c>
      <c r="F219" s="65">
        <v>2.7650522250342702E-2</v>
      </c>
      <c r="G219" s="40">
        <v>8.4885898644600655</v>
      </c>
      <c r="H219" s="65">
        <v>0.13467744740909729</v>
      </c>
      <c r="I219" s="40">
        <v>49.796128478692111</v>
      </c>
      <c r="J219" s="65">
        <v>8.4477806286180054E-2</v>
      </c>
      <c r="K219" s="65">
        <v>0.37453500044811233</v>
      </c>
      <c r="L219" s="65">
        <v>5.9884741056353786E-3</v>
      </c>
      <c r="M219" s="39">
        <v>100.40944049842071</v>
      </c>
      <c r="N219" s="40">
        <v>91.271846695692147</v>
      </c>
      <c r="AA219" s="39"/>
    </row>
    <row r="220" spans="1:27" x14ac:dyDescent="0.25">
      <c r="B220">
        <v>2</v>
      </c>
      <c r="C220" s="40">
        <v>41.318955095781682</v>
      </c>
      <c r="D220" s="34"/>
      <c r="E220" s="60">
        <v>1.2449293736975106E-2</v>
      </c>
      <c r="F220" s="60">
        <v>7.6271332615777065E-2</v>
      </c>
      <c r="G220" s="40">
        <v>8.3624856119736091</v>
      </c>
      <c r="H220" s="60">
        <v>0.14944129016884111</v>
      </c>
      <c r="I220" s="40">
        <v>49.597815055390349</v>
      </c>
      <c r="J220" s="60">
        <v>8.4459719214281567E-2</v>
      </c>
      <c r="K220" s="34"/>
      <c r="L220" s="34"/>
      <c r="M220" s="39">
        <v>100.471563</v>
      </c>
      <c r="N220" s="40">
        <v>91.358895897631029</v>
      </c>
      <c r="AA220" s="39"/>
    </row>
    <row r="221" spans="1:27" x14ac:dyDescent="0.25">
      <c r="B221">
        <v>3</v>
      </c>
      <c r="C221" s="40">
        <v>41.678041967525061</v>
      </c>
      <c r="D221" s="34"/>
      <c r="E221" s="60">
        <v>5.6850244940725835E-3</v>
      </c>
      <c r="F221" s="60">
        <v>5.4033241777729467E-2</v>
      </c>
      <c r="G221" s="40">
        <v>8.3866165580224781</v>
      </c>
      <c r="H221" s="60">
        <v>0.13632154546555575</v>
      </c>
      <c r="I221" s="40">
        <v>49.227430380232704</v>
      </c>
      <c r="J221" s="60">
        <v>0.11172878773860159</v>
      </c>
      <c r="K221" s="34"/>
      <c r="L221" s="34"/>
      <c r="M221" s="39">
        <v>99.964388999999997</v>
      </c>
      <c r="N221" s="40">
        <v>91.276621188154877</v>
      </c>
      <c r="AA221" s="39"/>
    </row>
    <row r="222" spans="1:27" x14ac:dyDescent="0.25">
      <c r="B222">
        <v>4</v>
      </c>
      <c r="C222" s="40">
        <v>41.142818216288347</v>
      </c>
      <c r="D222" s="34"/>
      <c r="E222" s="60">
        <v>1.8809963406965955E-3</v>
      </c>
      <c r="F222" s="60">
        <v>5.6402053065750135E-2</v>
      </c>
      <c r="G222" s="40">
        <v>8.4766026374650654</v>
      </c>
      <c r="H222" s="60">
        <v>0.12030224270736377</v>
      </c>
      <c r="I222" s="40">
        <v>49.725808495623369</v>
      </c>
      <c r="J222" s="60">
        <v>7.8511713541834491E-2</v>
      </c>
      <c r="K222" s="34"/>
      <c r="L222" s="34"/>
      <c r="M222" s="39">
        <v>100.584991</v>
      </c>
      <c r="N222" s="40">
        <v>91.271846695692133</v>
      </c>
      <c r="AA222" s="39"/>
    </row>
    <row r="223" spans="1:27" x14ac:dyDescent="0.25">
      <c r="B223">
        <v>5</v>
      </c>
      <c r="C223" s="40">
        <v>41.09224838755938</v>
      </c>
      <c r="D223" s="34"/>
      <c r="E223" s="60">
        <v>2.3679696283313647E-2</v>
      </c>
      <c r="F223" s="60">
        <v>7.3182398328147089E-2</v>
      </c>
      <c r="G223" s="40">
        <v>8.4976360974950751</v>
      </c>
      <c r="H223" s="60">
        <v>0.1355618415152153</v>
      </c>
      <c r="I223" s="40">
        <v>49.693395010456967</v>
      </c>
      <c r="J223" s="60">
        <v>8.7019556646204532E-2</v>
      </c>
      <c r="K223" s="34"/>
      <c r="L223" s="34"/>
      <c r="M223" s="39">
        <v>100.68541300000001</v>
      </c>
      <c r="N223" s="40">
        <v>91.246877096169072</v>
      </c>
      <c r="AA223" s="39"/>
    </row>
    <row r="224" spans="1:27" x14ac:dyDescent="0.25">
      <c r="B224">
        <v>6</v>
      </c>
      <c r="C224" s="40">
        <v>41.499992552143461</v>
      </c>
      <c r="D224" s="34"/>
      <c r="E224" s="60">
        <v>2.6318075356370507E-3</v>
      </c>
      <c r="F224" s="60"/>
      <c r="G224" s="40">
        <v>8.3778611119543651</v>
      </c>
      <c r="H224" s="60">
        <v>0.12771312488074624</v>
      </c>
      <c r="I224" s="40">
        <v>49.505669237941973</v>
      </c>
      <c r="J224" s="60">
        <v>8.9177786111393917E-2</v>
      </c>
      <c r="K224" s="34"/>
      <c r="L224" s="34"/>
      <c r="M224" s="39">
        <v>100.767247</v>
      </c>
      <c r="N224" s="40">
        <v>91.329669312271037</v>
      </c>
      <c r="AA224" s="39"/>
    </row>
    <row r="225" spans="2:27" x14ac:dyDescent="0.25">
      <c r="B225">
        <v>7</v>
      </c>
      <c r="C225" s="40">
        <v>41.273644617315192</v>
      </c>
      <c r="D225" s="34"/>
      <c r="E225" s="60"/>
      <c r="F225" s="60">
        <v>3.7964165193798124E-2</v>
      </c>
      <c r="G225" s="40">
        <v>8.4257145445889936</v>
      </c>
      <c r="H225" s="60">
        <v>0.13897224547178122</v>
      </c>
      <c r="I225" s="40">
        <v>49.632133960796416</v>
      </c>
      <c r="J225" s="60">
        <v>9.3257913780846566E-2</v>
      </c>
      <c r="K225" s="34"/>
      <c r="L225" s="34"/>
      <c r="M225" s="39">
        <v>100.42364900000001</v>
      </c>
      <c r="N225" s="40">
        <v>91.30473815360925</v>
      </c>
      <c r="AA225" s="39"/>
    </row>
    <row r="226" spans="2:27" x14ac:dyDescent="0.25">
      <c r="B226">
        <v>8</v>
      </c>
      <c r="C226" s="40">
        <v>41.598194012913083</v>
      </c>
      <c r="D226" s="34"/>
      <c r="E226" s="65">
        <v>2.8015020322787038E-2</v>
      </c>
      <c r="F226" s="65">
        <v>2.7090633815872065E-3</v>
      </c>
      <c r="G226" s="40">
        <v>8.3826232743268019</v>
      </c>
      <c r="H226" s="65">
        <v>0.13693038478651048</v>
      </c>
      <c r="I226" s="40">
        <v>49.832244439676685</v>
      </c>
      <c r="J226" s="65">
        <v>8.4094134574903723E-2</v>
      </c>
      <c r="K226" s="65">
        <v>0.36984073195298089</v>
      </c>
      <c r="L226" s="65">
        <v>6.8763139290121105E-3</v>
      </c>
      <c r="M226" s="39">
        <v>100.1102715611017</v>
      </c>
      <c r="N226" s="40">
        <v>91.377116724927632</v>
      </c>
      <c r="AA226" s="39"/>
    </row>
    <row r="227" spans="2:27" x14ac:dyDescent="0.25">
      <c r="B227">
        <v>9</v>
      </c>
      <c r="C227" s="40">
        <v>40.967962602748557</v>
      </c>
      <c r="D227" s="60"/>
      <c r="E227" s="60">
        <v>7.9456397919399572E-3</v>
      </c>
      <c r="F227" s="60">
        <v>4.4359074924465197E-2</v>
      </c>
      <c r="G227" s="40">
        <v>8.5068811728919549</v>
      </c>
      <c r="H227" s="60">
        <v>0.14864372345771815</v>
      </c>
      <c r="I227" s="40">
        <v>49.829484531440244</v>
      </c>
      <c r="J227" s="60">
        <v>9.4992916828378404E-2</v>
      </c>
      <c r="K227" s="34"/>
      <c r="L227" s="34"/>
      <c r="M227" s="39">
        <v>100.06746100000001</v>
      </c>
      <c r="N227" s="40">
        <v>91.260026448415189</v>
      </c>
      <c r="AA227" s="39"/>
    </row>
    <row r="228" spans="2:27" x14ac:dyDescent="0.25">
      <c r="B228">
        <v>10</v>
      </c>
      <c r="C228" s="40">
        <v>41.152232523233245</v>
      </c>
      <c r="D228" s="60"/>
      <c r="E228" s="60">
        <v>2.2710470686499947E-2</v>
      </c>
      <c r="F228" s="60">
        <v>9.1761496875910883E-2</v>
      </c>
      <c r="G228" s="40">
        <v>8.3693282298747445</v>
      </c>
      <c r="H228" s="60">
        <v>0.11442498727533927</v>
      </c>
      <c r="I228" s="40">
        <v>49.758421366394664</v>
      </c>
      <c r="J228" s="60">
        <v>9.0948837867630736E-2</v>
      </c>
      <c r="K228" s="34"/>
      <c r="L228" s="34"/>
      <c r="M228" s="39">
        <v>100.04196</v>
      </c>
      <c r="N228" s="40">
        <v>91.377942075118966</v>
      </c>
      <c r="AA228" s="39"/>
    </row>
    <row r="229" spans="2:27" x14ac:dyDescent="0.25">
      <c r="B229">
        <v>11</v>
      </c>
      <c r="C229" s="40">
        <v>41.43114943246951</v>
      </c>
      <c r="D229" s="60">
        <v>6.7276790705204812E-3</v>
      </c>
      <c r="E229" s="60">
        <v>5.64997785691856E-3</v>
      </c>
      <c r="F229" s="60">
        <v>6.3717592970246442E-2</v>
      </c>
      <c r="G229" s="40">
        <v>8.3674750370248532</v>
      </c>
      <c r="H229" s="60">
        <v>0.11190396051716336</v>
      </c>
      <c r="I229" s="40">
        <v>49.527727765912957</v>
      </c>
      <c r="J229" s="60">
        <v>8.7972829601469751E-2</v>
      </c>
      <c r="K229" s="34"/>
      <c r="L229" s="34"/>
      <c r="M229" s="39">
        <v>100.58446500000001</v>
      </c>
      <c r="N229" s="40">
        <v>91.343010354033964</v>
      </c>
      <c r="AA229" s="39"/>
    </row>
    <row r="230" spans="2:27" x14ac:dyDescent="0.25">
      <c r="B230">
        <v>12</v>
      </c>
      <c r="C230" s="40">
        <v>41.671603256203589</v>
      </c>
      <c r="D230" s="34"/>
      <c r="E230" s="65">
        <v>2.8304494305608097E-2</v>
      </c>
      <c r="F230" s="65">
        <v>2.0525698249828353E-3</v>
      </c>
      <c r="G230" s="40">
        <v>8.4367475148056741</v>
      </c>
      <c r="H230" s="65">
        <v>0.13801314168483556</v>
      </c>
      <c r="I230" s="40">
        <v>50.03774075600839</v>
      </c>
      <c r="J230" s="65">
        <v>8.4329770771114546E-2</v>
      </c>
      <c r="K230" s="65">
        <v>0.36950188589532607</v>
      </c>
      <c r="L230" s="65">
        <v>6.3946220038635197E-3</v>
      </c>
      <c r="M230" s="39">
        <v>99.780061207910734</v>
      </c>
      <c r="N230" s="40">
        <v>91.358813720191392</v>
      </c>
      <c r="AA230" s="39"/>
    </row>
    <row r="231" spans="2:27" x14ac:dyDescent="0.25">
      <c r="B231">
        <v>13</v>
      </c>
      <c r="C231" s="40">
        <v>41.370156139230808</v>
      </c>
      <c r="D231" s="60">
        <v>7.4872509337275766E-4</v>
      </c>
      <c r="E231" s="60"/>
      <c r="F231" s="60">
        <v>8.8045079480013819E-2</v>
      </c>
      <c r="G231" s="40">
        <v>8.3966524321381293</v>
      </c>
      <c r="H231" s="60">
        <v>0.13739704443464801</v>
      </c>
      <c r="I231" s="40">
        <v>49.526068496346475</v>
      </c>
      <c r="J231" s="60">
        <v>8.1612033477755086E-2</v>
      </c>
      <c r="K231" s="34"/>
      <c r="L231" s="34"/>
      <c r="M231" s="39">
        <v>100.170277</v>
      </c>
      <c r="N231" s="40">
        <v>91.315179332888476</v>
      </c>
      <c r="AA231" s="39"/>
    </row>
    <row r="232" spans="2:27" x14ac:dyDescent="0.25">
      <c r="B232">
        <v>14</v>
      </c>
      <c r="C232" s="40">
        <v>41.582200504455798</v>
      </c>
      <c r="D232" s="60">
        <v>6.5731367998792993E-3</v>
      </c>
      <c r="E232" s="60"/>
      <c r="F232" s="60">
        <v>6.560452320603187E-2</v>
      </c>
      <c r="G232" s="40">
        <v>8.2963233095392006</v>
      </c>
      <c r="H232" s="60">
        <v>0.13443665180286835</v>
      </c>
      <c r="I232" s="40">
        <v>49.429631984112696</v>
      </c>
      <c r="J232" s="60">
        <v>8.8839912705017232E-2</v>
      </c>
      <c r="K232" s="34"/>
      <c r="L232" s="34"/>
      <c r="M232" s="39">
        <v>100.910725</v>
      </c>
      <c r="N232" s="40">
        <v>91.39472094090938</v>
      </c>
      <c r="AA232" s="39"/>
    </row>
    <row r="233" spans="2:27" x14ac:dyDescent="0.25">
      <c r="B233">
        <v>15</v>
      </c>
      <c r="C233" s="40">
        <v>41.231812922409539</v>
      </c>
      <c r="D233" s="60">
        <v>3.8304756970379775E-3</v>
      </c>
      <c r="E233" s="60">
        <v>2.6557097379019772E-2</v>
      </c>
      <c r="F233" s="60">
        <v>0.19011550700874957</v>
      </c>
      <c r="G233" s="40">
        <v>8.2947264689033524</v>
      </c>
      <c r="H233" s="60">
        <v>0.12949249890365516</v>
      </c>
      <c r="I233" s="40">
        <v>49.641543743962387</v>
      </c>
      <c r="J233" s="60">
        <v>8.1558004101761852E-2</v>
      </c>
      <c r="K233" s="34"/>
      <c r="L233" s="34"/>
      <c r="M233" s="39">
        <v>99.909262000000012</v>
      </c>
      <c r="N233" s="40">
        <v>91.429815167133881</v>
      </c>
      <c r="AA233" s="39"/>
    </row>
    <row r="234" spans="2:27" x14ac:dyDescent="0.25">
      <c r="B234">
        <v>16</v>
      </c>
      <c r="C234" s="40">
        <v>41.481893586469106</v>
      </c>
      <c r="D234" s="34"/>
      <c r="E234" s="65">
        <v>2.9934171100911643E-2</v>
      </c>
      <c r="F234" s="65">
        <v>4.0618609512856332E-3</v>
      </c>
      <c r="G234" s="40">
        <v>8.5405339630576211</v>
      </c>
      <c r="H234" s="65">
        <v>0.13595791615003175</v>
      </c>
      <c r="I234" s="40">
        <v>50.124412621215001</v>
      </c>
      <c r="J234" s="65">
        <v>8.4993608676864368E-2</v>
      </c>
      <c r="K234" s="65">
        <v>0.36944787846790311</v>
      </c>
      <c r="L234" s="65">
        <v>5.4672305631228556E-3</v>
      </c>
      <c r="M234" s="39">
        <v>99.779158986026999</v>
      </c>
      <c r="N234" s="40">
        <v>91.275592459319228</v>
      </c>
      <c r="AA234" s="39"/>
    </row>
    <row r="235" spans="2:27" x14ac:dyDescent="0.25">
      <c r="B235">
        <v>17</v>
      </c>
      <c r="C235" s="40">
        <v>41.314544898983264</v>
      </c>
      <c r="D235" s="60"/>
      <c r="E235" s="60">
        <v>3.2816185787964698E-2</v>
      </c>
      <c r="F235" s="60">
        <v>8.567193110288461E-2</v>
      </c>
      <c r="G235" s="40">
        <v>8.4803785945667265</v>
      </c>
      <c r="H235" s="60">
        <v>0.1432424567151192</v>
      </c>
      <c r="I235" s="40">
        <v>49.449209463931773</v>
      </c>
      <c r="J235" s="60">
        <v>9.5676270533675084E-2</v>
      </c>
      <c r="K235" s="34"/>
      <c r="L235" s="34"/>
      <c r="M235" s="39">
        <v>100.38643800000001</v>
      </c>
      <c r="N235" s="40">
        <v>91.223743005185014</v>
      </c>
      <c r="AA235" s="39"/>
    </row>
    <row r="236" spans="2:27" x14ac:dyDescent="0.25">
      <c r="B236">
        <v>18</v>
      </c>
      <c r="C236" s="40">
        <v>41.030469217209543</v>
      </c>
      <c r="D236" s="60">
        <v>6.5149867120058089E-3</v>
      </c>
      <c r="E236" s="60">
        <v>4.2590734785847927E-2</v>
      </c>
      <c r="F236" s="60">
        <v>2.3652823311583696E-2</v>
      </c>
      <c r="G236" s="40">
        <v>8.3920112757332301</v>
      </c>
      <c r="H236" s="60">
        <v>0.15725470159439373</v>
      </c>
      <c r="I236" s="40">
        <v>49.85796014531882</v>
      </c>
      <c r="J236" s="60">
        <v>8.8191628225017499E-2</v>
      </c>
      <c r="K236" s="34"/>
      <c r="L236" s="34"/>
      <c r="M236" s="39">
        <v>99.662521000000012</v>
      </c>
      <c r="N236" s="40">
        <v>91.372361166982643</v>
      </c>
      <c r="AA236" s="39"/>
    </row>
    <row r="237" spans="2:27" x14ac:dyDescent="0.25">
      <c r="B237">
        <v>19</v>
      </c>
      <c r="C237" s="40">
        <v>41.192978084460087</v>
      </c>
      <c r="D237" s="60">
        <v>5.5535435553456707E-3</v>
      </c>
      <c r="E237" s="60">
        <v>1.2762641865676574E-2</v>
      </c>
      <c r="F237" s="60">
        <v>6.75436599529394E-2</v>
      </c>
      <c r="G237" s="40">
        <v>8.4622243843348741</v>
      </c>
      <c r="H237" s="60">
        <v>0.13797611425080514</v>
      </c>
      <c r="I237" s="40">
        <v>49.6343246345794</v>
      </c>
      <c r="J237" s="60">
        <v>9.0096875926540615E-2</v>
      </c>
      <c r="K237" s="34"/>
      <c r="L237" s="34"/>
      <c r="M237" s="39">
        <v>100.87253200000002</v>
      </c>
      <c r="N237" s="40">
        <v>91.270701129763083</v>
      </c>
      <c r="AA237" s="39"/>
    </row>
    <row r="238" spans="2:27" x14ac:dyDescent="0.25">
      <c r="B238">
        <v>20</v>
      </c>
      <c r="C238" s="40">
        <v>41.893478761072465</v>
      </c>
      <c r="D238" s="34"/>
      <c r="E238" s="65">
        <v>2.9683861494096818E-2</v>
      </c>
      <c r="F238" s="65">
        <v>3.2706980939730327E-3</v>
      </c>
      <c r="G238" s="40">
        <v>8.3707773276766932</v>
      </c>
      <c r="H238" s="65">
        <v>0.13974382425594192</v>
      </c>
      <c r="I238" s="40">
        <v>50.612850917820275</v>
      </c>
      <c r="J238" s="65">
        <v>8.7029010152673725E-2</v>
      </c>
      <c r="K238" s="65">
        <v>0.37609958923892273</v>
      </c>
      <c r="L238" s="65">
        <v>6.8493349199716773E-3</v>
      </c>
      <c r="M238" s="39">
        <v>99.053384371749402</v>
      </c>
      <c r="N238" s="40">
        <v>91.509795886154848</v>
      </c>
      <c r="AA238" s="39"/>
    </row>
    <row r="239" spans="2:27" x14ac:dyDescent="0.25">
      <c r="B239">
        <v>21</v>
      </c>
      <c r="C239" s="40">
        <v>40.891400864959977</v>
      </c>
      <c r="D239" s="60">
        <v>1.1306378119343773E-2</v>
      </c>
      <c r="E239" s="60">
        <v>1.8991307289645959E-2</v>
      </c>
      <c r="F239" s="60">
        <v>4.5587356670733513E-2</v>
      </c>
      <c r="G239" s="40">
        <v>8.3615377183430244</v>
      </c>
      <c r="H239" s="60">
        <v>0.14385862649136313</v>
      </c>
      <c r="I239" s="40">
        <v>50.038240716739374</v>
      </c>
      <c r="J239" s="60">
        <v>8.8141637083565053E-2</v>
      </c>
      <c r="K239" s="34"/>
      <c r="L239" s="34"/>
      <c r="M239" s="39">
        <v>99.766697000000008</v>
      </c>
      <c r="N239" s="40">
        <v>91.429322043191462</v>
      </c>
      <c r="AA239" s="39"/>
    </row>
    <row r="240" spans="2:27" x14ac:dyDescent="0.25">
      <c r="B240">
        <v>22</v>
      </c>
      <c r="C240" s="40">
        <v>40.705480969919833</v>
      </c>
      <c r="D240" s="60">
        <v>1.0684095243167631E-2</v>
      </c>
      <c r="E240" s="60">
        <v>1.745910630479363E-2</v>
      </c>
      <c r="F240" s="60">
        <v>8.4111947713468832E-2</v>
      </c>
      <c r="G240" s="40">
        <v>8.4560475290925403</v>
      </c>
      <c r="H240" s="60">
        <v>0.13588100872008355</v>
      </c>
      <c r="I240" s="40">
        <v>50.102213883421612</v>
      </c>
      <c r="J240" s="60">
        <v>8.729252530696105E-2</v>
      </c>
      <c r="K240" s="34"/>
      <c r="L240" s="34"/>
      <c r="M240" s="39">
        <v>99.793195000000011</v>
      </c>
      <c r="N240" s="40">
        <v>91.350936986401834</v>
      </c>
      <c r="AA240" s="39"/>
    </row>
    <row r="241" spans="2:27" x14ac:dyDescent="0.25">
      <c r="B241">
        <v>23</v>
      </c>
      <c r="C241" s="40">
        <v>40.952297521477725</v>
      </c>
      <c r="D241" s="60">
        <v>8.3269252285446439E-3</v>
      </c>
      <c r="E241" s="60">
        <v>1.7781080503015773E-2</v>
      </c>
      <c r="F241" s="60">
        <v>0.11151490153191261</v>
      </c>
      <c r="G241" s="40">
        <v>8.4735749620660616</v>
      </c>
      <c r="H241" s="60">
        <v>0.13248597317464064</v>
      </c>
      <c r="I241" s="40">
        <v>49.815580571697929</v>
      </c>
      <c r="J241" s="60">
        <v>8.9065151680134888E-2</v>
      </c>
      <c r="K241" s="34"/>
      <c r="L241" s="34"/>
      <c r="M241" s="39">
        <v>100.15701800000001</v>
      </c>
      <c r="N241" s="40">
        <v>91.289046290943674</v>
      </c>
      <c r="AA241" s="39"/>
    </row>
    <row r="242" spans="2:27" x14ac:dyDescent="0.25">
      <c r="B242">
        <v>24</v>
      </c>
      <c r="C242" s="40">
        <v>41.546677321500063</v>
      </c>
      <c r="D242" s="34"/>
      <c r="E242" s="65">
        <v>2.7294597272256901E-2</v>
      </c>
      <c r="F242" s="65">
        <v>0</v>
      </c>
      <c r="G242" s="40">
        <v>8.2846567513908944</v>
      </c>
      <c r="H242" s="65">
        <v>0.13412944605104227</v>
      </c>
      <c r="I242" s="40">
        <v>49.254507395350622</v>
      </c>
      <c r="J242" s="65">
        <v>8.2679115391530791E-2</v>
      </c>
      <c r="K242" s="65">
        <v>0.36046610232969911</v>
      </c>
      <c r="L242" s="65">
        <v>7.8693616733396757E-3</v>
      </c>
      <c r="M242" s="39">
        <v>100.85089328418618</v>
      </c>
      <c r="N242" s="40">
        <v>91.377859847452825</v>
      </c>
      <c r="AA242" s="39"/>
    </row>
    <row r="243" spans="2:27" x14ac:dyDescent="0.25">
      <c r="B243">
        <v>25</v>
      </c>
      <c r="C243" s="40">
        <v>40.975352064826232</v>
      </c>
      <c r="D243" s="60"/>
      <c r="E243" s="60">
        <v>2.5881030483239757E-2</v>
      </c>
      <c r="F243" s="60">
        <v>9.4708621911560584E-2</v>
      </c>
      <c r="G243" s="40">
        <v>8.3451960581969242</v>
      </c>
      <c r="H243" s="60">
        <v>0.14514087519565069</v>
      </c>
      <c r="I243" s="40">
        <v>49.923330661230089</v>
      </c>
      <c r="J243" s="60">
        <v>8.8636101331706962E-2</v>
      </c>
      <c r="K243" s="34"/>
      <c r="L243" s="34"/>
      <c r="M243" s="39">
        <v>99.563269000000005</v>
      </c>
      <c r="N243" s="40">
        <v>91.426635530192996</v>
      </c>
      <c r="AA243" s="39"/>
    </row>
    <row r="244" spans="2:27" x14ac:dyDescent="0.25">
      <c r="B244">
        <v>26</v>
      </c>
      <c r="C244" s="40">
        <v>40.802786631140592</v>
      </c>
      <c r="D244" s="60">
        <v>1.3981087436218962E-2</v>
      </c>
      <c r="E244" s="60"/>
      <c r="F244" s="60">
        <v>0.11093300366952366</v>
      </c>
      <c r="G244" s="40">
        <v>8.4680194233363117</v>
      </c>
      <c r="H244" s="60">
        <v>0.15107383309321698</v>
      </c>
      <c r="I244" s="40">
        <v>49.961142842306835</v>
      </c>
      <c r="J244" s="60">
        <v>9.2632068776045712E-2</v>
      </c>
      <c r="K244" s="34"/>
      <c r="L244" s="34"/>
      <c r="M244" s="39">
        <v>100.14242500000002</v>
      </c>
      <c r="N244" s="40">
        <v>91.317422248045048</v>
      </c>
      <c r="AA244" s="39"/>
    </row>
    <row r="245" spans="2:27" x14ac:dyDescent="0.25">
      <c r="B245">
        <v>27</v>
      </c>
      <c r="C245" s="40">
        <v>41.064429305511425</v>
      </c>
      <c r="D245" s="60"/>
      <c r="E245" s="60">
        <v>1.0923268459095636E-2</v>
      </c>
      <c r="F245" s="60">
        <v>7.4550685745591067E-2</v>
      </c>
      <c r="G245" s="40">
        <v>8.4764960994733585</v>
      </c>
      <c r="H245" s="60">
        <v>0.14795783405577387</v>
      </c>
      <c r="I245" s="40">
        <v>49.745568886903925</v>
      </c>
      <c r="J245" s="60">
        <v>8.2321768404474319E-2</v>
      </c>
      <c r="K245" s="34"/>
      <c r="L245" s="34"/>
      <c r="M245" s="39">
        <v>100.565138</v>
      </c>
      <c r="N245" s="40">
        <v>91.275111362866795</v>
      </c>
      <c r="AA245" s="39"/>
    </row>
    <row r="246" spans="2:27" x14ac:dyDescent="0.25">
      <c r="B246">
        <v>28</v>
      </c>
      <c r="C246" s="40">
        <v>41.669297345442608</v>
      </c>
      <c r="D246" s="34"/>
      <c r="E246" s="65">
        <v>2.6441204754207498E-2</v>
      </c>
      <c r="F246" s="65">
        <v>1.089181841288935E-3</v>
      </c>
      <c r="G246" s="40">
        <v>8.369920621755444</v>
      </c>
      <c r="H246" s="65">
        <v>0.13488280977296543</v>
      </c>
      <c r="I246" s="40">
        <v>49.349766854535289</v>
      </c>
      <c r="J246" s="65">
        <v>8.3636655209349139E-2</v>
      </c>
      <c r="K246" s="65">
        <v>0.36385325749129399</v>
      </c>
      <c r="L246" s="65">
        <v>8.5913313333392458E-3</v>
      </c>
      <c r="M246" s="39">
        <v>100.54133692954343</v>
      </c>
      <c r="N246" s="40">
        <v>91.312185713879103</v>
      </c>
      <c r="AA246" s="39"/>
    </row>
    <row r="247" spans="2:27" x14ac:dyDescent="0.25">
      <c r="B247">
        <v>29</v>
      </c>
      <c r="C247" s="40">
        <v>41.198216821515516</v>
      </c>
      <c r="D247" s="60"/>
      <c r="E247" s="60"/>
      <c r="F247" s="60">
        <v>4.938775724627574E-2</v>
      </c>
      <c r="G247" s="40">
        <v>8.2128742516563964</v>
      </c>
      <c r="H247" s="60">
        <v>0.13102099494975827</v>
      </c>
      <c r="I247" s="40">
        <v>49.918318045524899</v>
      </c>
      <c r="J247" s="60">
        <v>8.8394322027121539E-2</v>
      </c>
      <c r="K247" s="34"/>
      <c r="L247" s="34"/>
      <c r="M247" s="39">
        <v>99.555037000000013</v>
      </c>
      <c r="N247" s="40">
        <v>91.55031304504891</v>
      </c>
      <c r="AA247" s="39"/>
    </row>
    <row r="248" spans="2:27" x14ac:dyDescent="0.25">
      <c r="B248">
        <v>30</v>
      </c>
      <c r="C248" s="40">
        <v>41.080438308001504</v>
      </c>
      <c r="D248" s="60"/>
      <c r="E248" s="60">
        <v>2.9066564085984011E-2</v>
      </c>
      <c r="F248" s="60">
        <v>3.7089565575844731E-2</v>
      </c>
      <c r="G248" s="40">
        <v>8.4953032605872671</v>
      </c>
      <c r="H248" s="60">
        <v>0.13975628132455917</v>
      </c>
      <c r="I248" s="40">
        <v>49.731846795689336</v>
      </c>
      <c r="J248" s="60">
        <v>8.7890282250806764E-2</v>
      </c>
      <c r="K248" s="34"/>
      <c r="L248" s="34"/>
      <c r="M248" s="39">
        <v>100.348978</v>
      </c>
      <c r="N248" s="40">
        <v>91.25524417740823</v>
      </c>
      <c r="AA248" s="39"/>
    </row>
    <row r="249" spans="2:27" x14ac:dyDescent="0.25">
      <c r="B249">
        <v>31</v>
      </c>
      <c r="C249" s="40">
        <v>41.099877258407489</v>
      </c>
      <c r="D249" s="60">
        <v>8.2138250997165882E-4</v>
      </c>
      <c r="E249" s="60">
        <v>4.2173985143093597E-2</v>
      </c>
      <c r="F249" s="60"/>
      <c r="G249" s="40">
        <v>8.3161773739469584</v>
      </c>
      <c r="H249" s="60">
        <v>0.12309518766511854</v>
      </c>
      <c r="I249" s="40">
        <v>49.935248513535555</v>
      </c>
      <c r="J249" s="60">
        <v>8.1931903683685206E-2</v>
      </c>
      <c r="K249" s="34"/>
      <c r="L249" s="34"/>
      <c r="M249" s="39">
        <v>99.831685000000007</v>
      </c>
      <c r="N249" s="40">
        <v>91.455765242258408</v>
      </c>
      <c r="AA249" s="39"/>
    </row>
    <row r="250" spans="2:27" x14ac:dyDescent="0.25">
      <c r="B250">
        <v>32</v>
      </c>
      <c r="C250" s="40">
        <v>41.245908015823119</v>
      </c>
      <c r="D250" s="34"/>
      <c r="E250" s="65">
        <v>2.8357623465447429E-2</v>
      </c>
      <c r="F250" s="34"/>
      <c r="G250" s="40">
        <v>8.6127800279084354</v>
      </c>
      <c r="H250" s="65">
        <v>0.13601244447166089</v>
      </c>
      <c r="I250" s="40">
        <v>50.443707484216631</v>
      </c>
      <c r="J250" s="65">
        <v>8.3355942436123723E-2</v>
      </c>
      <c r="K250" s="65">
        <v>0.36742157233956491</v>
      </c>
      <c r="L250" s="65">
        <v>7.4491214858246118E-3</v>
      </c>
      <c r="M250" s="39">
        <v>99.630456790870113</v>
      </c>
      <c r="N250" s="40">
        <v>91.259064317984922</v>
      </c>
      <c r="AA250" s="39"/>
    </row>
    <row r="251" spans="2:27" x14ac:dyDescent="0.25">
      <c r="B251">
        <v>33</v>
      </c>
      <c r="C251" s="40">
        <v>41.057542855107755</v>
      </c>
      <c r="D251" s="60"/>
      <c r="E251" s="60">
        <v>2.3424477088978993E-2</v>
      </c>
      <c r="F251" s="60"/>
      <c r="G251" s="40">
        <v>8.5086765882331861</v>
      </c>
      <c r="H251" s="60">
        <v>0.15334487853430528</v>
      </c>
      <c r="I251" s="40">
        <v>49.77357402324197</v>
      </c>
      <c r="J251" s="60">
        <v>8.4620848705874899E-2</v>
      </c>
      <c r="K251" s="34"/>
      <c r="L251" s="34"/>
      <c r="M251" s="39">
        <v>100.29679600000001</v>
      </c>
      <c r="N251" s="40">
        <v>91.249382874966514</v>
      </c>
      <c r="AA251" s="39"/>
    </row>
    <row r="252" spans="2:27" x14ac:dyDescent="0.25">
      <c r="B252">
        <v>34</v>
      </c>
      <c r="C252" s="40">
        <v>41.355965778132649</v>
      </c>
      <c r="D252" s="60"/>
      <c r="E252" s="60">
        <v>7.9105180645795276E-3</v>
      </c>
      <c r="F252" s="60">
        <v>1.2669950144650751E-2</v>
      </c>
      <c r="G252" s="40">
        <v>8.4277832424213539</v>
      </c>
      <c r="H252" s="60">
        <v>0.11455738305509773</v>
      </c>
      <c r="I252" s="40">
        <v>49.602665949955302</v>
      </c>
      <c r="J252" s="60">
        <v>8.0833804786823657E-2</v>
      </c>
      <c r="K252" s="34"/>
      <c r="L252" s="34"/>
      <c r="M252" s="39">
        <v>100.600238</v>
      </c>
      <c r="N252" s="40">
        <v>91.2980717168533</v>
      </c>
      <c r="AA252" s="39"/>
    </row>
    <row r="253" spans="2:27" x14ac:dyDescent="0.25">
      <c r="B253">
        <v>35</v>
      </c>
      <c r="C253" s="40">
        <v>40.755871639255162</v>
      </c>
      <c r="D253" s="60">
        <v>8.5211559946805574E-3</v>
      </c>
      <c r="E253" s="60">
        <v>1.9035682602483461E-2</v>
      </c>
      <c r="F253" s="60">
        <v>3.1733856109206746E-2</v>
      </c>
      <c r="G253" s="40">
        <v>8.612639624788855</v>
      </c>
      <c r="H253" s="60">
        <v>0.1363656782414315</v>
      </c>
      <c r="I253" s="40">
        <v>49.940276401574607</v>
      </c>
      <c r="J253" s="60">
        <v>9.2854827469444387E-2</v>
      </c>
      <c r="K253" s="34"/>
      <c r="L253" s="34"/>
      <c r="M253" s="39">
        <v>99.329246000000012</v>
      </c>
      <c r="N253" s="40">
        <v>91.178853828216177</v>
      </c>
      <c r="AA253" s="39"/>
    </row>
    <row r="254" spans="2:27" x14ac:dyDescent="0.25">
      <c r="B254">
        <v>36</v>
      </c>
      <c r="C254" s="40">
        <v>41.341302667731995</v>
      </c>
      <c r="D254" s="65">
        <v>1.8108425412136973E-3</v>
      </c>
      <c r="E254" s="65">
        <v>2.9484075569141607E-2</v>
      </c>
      <c r="F254" s="34"/>
      <c r="G254" s="40">
        <v>8.5309793084816139</v>
      </c>
      <c r="H254" s="65">
        <v>0.13704670700659438</v>
      </c>
      <c r="I254" s="40">
        <v>50.417556896636029</v>
      </c>
      <c r="J254" s="65">
        <v>8.3994379267887595E-2</v>
      </c>
      <c r="K254" s="65">
        <v>0.37276057215215019</v>
      </c>
      <c r="L254" s="65">
        <v>6.2919447984214625E-3</v>
      </c>
      <c r="M254" s="39">
        <v>99.636485533547145</v>
      </c>
      <c r="N254" s="40">
        <v>91.33078382516257</v>
      </c>
      <c r="AA254" s="39"/>
    </row>
    <row r="255" spans="2:27" x14ac:dyDescent="0.25">
      <c r="B255">
        <v>37</v>
      </c>
      <c r="C255" s="40">
        <v>41.038090917482869</v>
      </c>
      <c r="D255" s="60">
        <v>1.4989918382884413E-3</v>
      </c>
      <c r="E255" s="60">
        <v>3.5905040541450203E-2</v>
      </c>
      <c r="F255" s="60">
        <v>5.0334830325186944E-2</v>
      </c>
      <c r="G255" s="40">
        <v>8.3959988000889272</v>
      </c>
      <c r="H255" s="60">
        <v>0.14906895763117511</v>
      </c>
      <c r="I255" s="40">
        <v>49.84147862309068</v>
      </c>
      <c r="J255" s="60">
        <v>8.8955796903429696E-2</v>
      </c>
      <c r="K255" s="34"/>
      <c r="L255" s="34"/>
      <c r="M255" s="39">
        <v>100.334102</v>
      </c>
      <c r="N255" s="40">
        <v>91.366007741387136</v>
      </c>
      <c r="AA255" s="39"/>
    </row>
    <row r="256" spans="2:27" x14ac:dyDescent="0.25">
      <c r="B256">
        <v>38</v>
      </c>
      <c r="C256" s="40">
        <v>40.83298540013368</v>
      </c>
      <c r="D256" s="60"/>
      <c r="E256" s="60">
        <v>3.0588725320269794E-2</v>
      </c>
      <c r="F256" s="60">
        <v>8.3868095654222222E-2</v>
      </c>
      <c r="G256" s="40">
        <v>8.4954094166506007</v>
      </c>
      <c r="H256" s="60">
        <v>0.15326485710011378</v>
      </c>
      <c r="I256" s="40">
        <v>49.921813294688839</v>
      </c>
      <c r="J256" s="60">
        <v>8.3026112607770319E-2</v>
      </c>
      <c r="K256" s="34"/>
      <c r="L256" s="34"/>
      <c r="M256" s="39">
        <v>100.23954800000001</v>
      </c>
      <c r="N256" s="40">
        <v>91.285521202967431</v>
      </c>
      <c r="AA256" s="39"/>
    </row>
    <row r="257" spans="2:27" x14ac:dyDescent="0.25">
      <c r="B257">
        <v>39</v>
      </c>
      <c r="C257" s="40">
        <v>41.117335119857373</v>
      </c>
      <c r="D257" s="60"/>
      <c r="E257" s="60">
        <v>5.6729462939031023E-3</v>
      </c>
      <c r="F257" s="60">
        <v>4.049894904803121E-2</v>
      </c>
      <c r="G257" s="40">
        <v>8.4235718472461247</v>
      </c>
      <c r="H257" s="60">
        <v>0.13276390723282888</v>
      </c>
      <c r="I257" s="40">
        <v>49.80018605866811</v>
      </c>
      <c r="J257" s="60">
        <v>8.0411144811838128E-2</v>
      </c>
      <c r="K257" s="34"/>
      <c r="L257" s="34"/>
      <c r="M257" s="39">
        <v>100.21247700000002</v>
      </c>
      <c r="N257" s="40">
        <v>91.333550402419078</v>
      </c>
      <c r="AA257" s="39"/>
    </row>
    <row r="258" spans="2:27" x14ac:dyDescent="0.25">
      <c r="B258">
        <v>40</v>
      </c>
      <c r="C258" s="40">
        <v>41.058434323440139</v>
      </c>
      <c r="D258" s="34"/>
      <c r="E258" s="65">
        <v>2.918304367134681E-2</v>
      </c>
      <c r="F258" s="34"/>
      <c r="G258" s="40">
        <v>8.6105320557810607</v>
      </c>
      <c r="H258" s="65">
        <v>0.13495556498300054</v>
      </c>
      <c r="I258" s="40">
        <v>49.719807572728065</v>
      </c>
      <c r="J258" s="65">
        <v>8.1950641775922317E-2</v>
      </c>
      <c r="K258" s="65">
        <v>0.36896308101096748</v>
      </c>
      <c r="L258" s="65">
        <v>8.1067871833977127E-3</v>
      </c>
      <c r="M258" s="39">
        <v>100.53789471392004</v>
      </c>
      <c r="N258" s="40">
        <v>91.145178614157018</v>
      </c>
      <c r="AA258" s="39"/>
    </row>
    <row r="259" spans="2:27" x14ac:dyDescent="0.25">
      <c r="B259">
        <v>41</v>
      </c>
      <c r="C259" s="40">
        <v>40.853254375564276</v>
      </c>
      <c r="D259" s="60"/>
      <c r="E259" s="60">
        <v>5.2957645044501088E-2</v>
      </c>
      <c r="F259" s="60">
        <v>4.936990185336184E-2</v>
      </c>
      <c r="G259" s="40">
        <v>8.4293397372586032</v>
      </c>
      <c r="H259" s="60">
        <v>0.14888535287770246</v>
      </c>
      <c r="I259" s="40">
        <v>49.983931023331174</v>
      </c>
      <c r="J259" s="60">
        <v>8.2958325657552762E-2</v>
      </c>
      <c r="K259" s="34"/>
      <c r="L259" s="34"/>
      <c r="M259" s="39">
        <v>100.17439400000001</v>
      </c>
      <c r="N259" s="40">
        <v>91.357254126023065</v>
      </c>
      <c r="AA259" s="39"/>
    </row>
    <row r="260" spans="2:27" x14ac:dyDescent="0.25">
      <c r="B260">
        <v>42</v>
      </c>
      <c r="C260" s="40">
        <v>40.773674310470348</v>
      </c>
      <c r="D260" s="60">
        <v>6.3136843819403595E-3</v>
      </c>
      <c r="E260" s="60">
        <v>0.11177607630446509</v>
      </c>
      <c r="F260" s="60">
        <v>0.20294170165566378</v>
      </c>
      <c r="G260" s="40">
        <v>8.4874312291871501</v>
      </c>
      <c r="H260" s="60">
        <v>0.14160748929837949</v>
      </c>
      <c r="I260" s="40">
        <v>49.795382437710352</v>
      </c>
      <c r="J260" s="60">
        <v>8.3160668979702326E-2</v>
      </c>
      <c r="K260" s="34"/>
      <c r="L260" s="34"/>
      <c r="M260" s="39">
        <v>100.57518900000002</v>
      </c>
      <c r="N260" s="40">
        <v>91.272814721996838</v>
      </c>
      <c r="AA260" s="39"/>
    </row>
    <row r="261" spans="2:27" x14ac:dyDescent="0.25">
      <c r="B261">
        <v>43</v>
      </c>
      <c r="C261" s="40">
        <v>41.213605605080673</v>
      </c>
      <c r="D261" s="60"/>
      <c r="E261" s="60">
        <v>0</v>
      </c>
      <c r="F261" s="60">
        <v>5.0918983655251535E-2</v>
      </c>
      <c r="G261" s="40">
        <v>8.5174279709166907</v>
      </c>
      <c r="H261" s="60">
        <v>0.14833272485682986</v>
      </c>
      <c r="I261" s="40">
        <v>49.577556703631863</v>
      </c>
      <c r="J261" s="60">
        <v>9.3309590950432439E-2</v>
      </c>
      <c r="K261" s="34"/>
      <c r="L261" s="34"/>
      <c r="M261" s="39">
        <v>100.28872600000001</v>
      </c>
      <c r="N261" s="40">
        <v>91.209584875772208</v>
      </c>
      <c r="AA261" s="39"/>
    </row>
    <row r="262" spans="2:27" x14ac:dyDescent="0.25">
      <c r="B262">
        <v>44</v>
      </c>
      <c r="C262" s="40">
        <v>41.340759550580565</v>
      </c>
      <c r="D262" s="34"/>
      <c r="E262" s="65">
        <v>2.9064394419123857E-2</v>
      </c>
      <c r="F262" s="34"/>
      <c r="G262" s="40">
        <v>8.4284244555456862</v>
      </c>
      <c r="H262" s="65">
        <v>0.1343732138774015</v>
      </c>
      <c r="I262" s="40">
        <v>49.960307417024616</v>
      </c>
      <c r="J262" s="65">
        <v>8.4004127494395439E-2</v>
      </c>
      <c r="K262" s="65">
        <v>0.36725026207873018</v>
      </c>
      <c r="L262" s="65">
        <v>6.4161002779877171E-3</v>
      </c>
      <c r="M262" s="39">
        <v>100.19896295404892</v>
      </c>
      <c r="N262" s="40">
        <v>91.354378470112835</v>
      </c>
      <c r="AA262" s="39"/>
    </row>
    <row r="263" spans="2:27" x14ac:dyDescent="0.25">
      <c r="B263">
        <v>45</v>
      </c>
      <c r="C263" s="40">
        <v>40.914978092332994</v>
      </c>
      <c r="D263" s="60">
        <v>8.8698651780492934E-4</v>
      </c>
      <c r="E263" s="60">
        <v>2.6892591232613266E-2</v>
      </c>
      <c r="F263" s="60">
        <v>4.9341250012999799E-2</v>
      </c>
      <c r="G263" s="40">
        <v>8.5026807592524598</v>
      </c>
      <c r="H263" s="60">
        <v>0.12409811370867163</v>
      </c>
      <c r="I263" s="40">
        <v>49.892941627287264</v>
      </c>
      <c r="J263" s="60">
        <v>8.8186659562774647E-2</v>
      </c>
      <c r="K263" s="34"/>
      <c r="L263" s="34"/>
      <c r="M263" s="39">
        <v>100.00152</v>
      </c>
      <c r="N263" s="40">
        <v>91.274106470825416</v>
      </c>
      <c r="AA263" s="39"/>
    </row>
    <row r="264" spans="2:27" x14ac:dyDescent="0.25">
      <c r="B264">
        <v>46</v>
      </c>
      <c r="C264" s="40">
        <v>41.109452010545809</v>
      </c>
      <c r="D264" s="60">
        <v>3.4766657022120007E-3</v>
      </c>
      <c r="E264" s="60">
        <v>5.3659367228286688E-2</v>
      </c>
      <c r="F264" s="60">
        <v>2.6997281845985988E-2</v>
      </c>
      <c r="G264" s="40">
        <v>8.491593866267845</v>
      </c>
      <c r="H264" s="60">
        <v>0.12839620732783169</v>
      </c>
      <c r="I264" s="40">
        <v>49.699160675038193</v>
      </c>
      <c r="J264" s="60">
        <v>8.8220516894694873E-2</v>
      </c>
      <c r="K264" s="34"/>
      <c r="L264" s="34"/>
      <c r="M264" s="39">
        <v>100.23972099999999</v>
      </c>
      <c r="N264" s="40">
        <v>91.253482601711752</v>
      </c>
      <c r="AA264" s="39"/>
    </row>
    <row r="265" spans="2:27" x14ac:dyDescent="0.25">
      <c r="B265">
        <v>47</v>
      </c>
      <c r="C265" s="40">
        <v>41.084125838162798</v>
      </c>
      <c r="D265" s="60"/>
      <c r="E265" s="60">
        <v>8.331432383513358E-3</v>
      </c>
      <c r="F265" s="60">
        <v>3.4380163939939971E-2</v>
      </c>
      <c r="G265" s="40">
        <v>8.4394868998129837</v>
      </c>
      <c r="H265" s="60">
        <v>0.13096095329353785</v>
      </c>
      <c r="I265" s="40">
        <v>49.821125307204056</v>
      </c>
      <c r="J265" s="60">
        <v>8.0948349100862557E-2</v>
      </c>
      <c r="K265" s="34"/>
      <c r="L265" s="34"/>
      <c r="M265" s="39">
        <v>99.95880200000002</v>
      </c>
      <c r="N265" s="40">
        <v>91.321930014059731</v>
      </c>
      <c r="AA265" s="39"/>
    </row>
    <row r="266" spans="2:27" x14ac:dyDescent="0.25">
      <c r="B266">
        <v>48</v>
      </c>
      <c r="C266" s="40">
        <v>41.430465058663572</v>
      </c>
      <c r="D266" s="34"/>
      <c r="E266" s="65">
        <v>3.0090838462441032E-2</v>
      </c>
      <c r="F266" s="34"/>
      <c r="G266" s="40">
        <v>8.5106317825304973</v>
      </c>
      <c r="H266" s="65">
        <v>0.13710212046286036</v>
      </c>
      <c r="I266" s="40">
        <v>50.241117441668322</v>
      </c>
      <c r="J266" s="65">
        <v>8.1745752163245866E-2</v>
      </c>
      <c r="K266" s="65">
        <v>0.37064887384793543</v>
      </c>
      <c r="L266" s="65">
        <v>7.3393519232325911E-3</v>
      </c>
      <c r="M266" s="39">
        <v>99.745656151236801</v>
      </c>
      <c r="N266" s="40">
        <v>91.321930014059731</v>
      </c>
      <c r="AA266" s="39"/>
    </row>
    <row r="267" spans="2:27" x14ac:dyDescent="0.25">
      <c r="B267">
        <v>49</v>
      </c>
      <c r="C267" s="40">
        <v>40.949584522408223</v>
      </c>
      <c r="D267" s="60"/>
      <c r="E267" s="60">
        <v>1.8925976582637623E-3</v>
      </c>
      <c r="F267" s="60">
        <v>8.1158101269766317E-2</v>
      </c>
      <c r="G267" s="40">
        <v>8.4166393233220695</v>
      </c>
      <c r="H267" s="60">
        <v>0.14861782824398748</v>
      </c>
      <c r="I267" s="40">
        <v>49.913869337952455</v>
      </c>
      <c r="J267" s="60">
        <v>8.8956082760460672E-2</v>
      </c>
      <c r="K267" s="34"/>
      <c r="L267" s="34"/>
      <c r="M267" s="39">
        <v>100.17977100000002</v>
      </c>
      <c r="N267" s="40">
        <v>91.358084411000519</v>
      </c>
    </row>
    <row r="268" spans="2:27" x14ac:dyDescent="0.25">
      <c r="B268">
        <v>50</v>
      </c>
      <c r="C268" s="40">
        <v>40.876768925049099</v>
      </c>
      <c r="D268" s="60">
        <v>7.2340307746776925E-3</v>
      </c>
      <c r="E268" s="60">
        <v>1.1347499254396379E-3</v>
      </c>
      <c r="F268" s="60">
        <v>0.18295145518842079</v>
      </c>
      <c r="G268" s="40">
        <v>8.5328000115233049</v>
      </c>
      <c r="H268" s="60">
        <v>0.1183266478149676</v>
      </c>
      <c r="I268" s="40">
        <v>49.796642524695528</v>
      </c>
      <c r="J268" s="60">
        <v>8.4581822127289902E-2</v>
      </c>
      <c r="K268" s="34"/>
      <c r="L268" s="34"/>
      <c r="M268" s="39">
        <v>100.110163</v>
      </c>
      <c r="N268" s="40">
        <v>91.230457928759662</v>
      </c>
    </row>
    <row r="269" spans="2:27" x14ac:dyDescent="0.25">
      <c r="B269">
        <v>51</v>
      </c>
      <c r="C269" s="40">
        <v>40.358758229190201</v>
      </c>
      <c r="D269" s="60"/>
      <c r="E269" s="60">
        <v>2.4748205076809825E-2</v>
      </c>
      <c r="F269" s="60">
        <v>0.14616183195686369</v>
      </c>
      <c r="G269" s="40">
        <v>8.4850759138403102</v>
      </c>
      <c r="H269" s="60">
        <v>0.15287068878444246</v>
      </c>
      <c r="I269" s="40">
        <v>50.339840880909478</v>
      </c>
      <c r="J269" s="60">
        <v>9.0575596702116526E-2</v>
      </c>
      <c r="K269" s="34"/>
      <c r="L269" s="34"/>
      <c r="M269" s="39">
        <v>99.510247000000007</v>
      </c>
      <c r="N269" s="40">
        <v>91.361239515949464</v>
      </c>
    </row>
    <row r="270" spans="2:27" x14ac:dyDescent="0.25">
      <c r="B270">
        <v>52</v>
      </c>
      <c r="C270" s="40">
        <v>41.014819612212243</v>
      </c>
      <c r="D270" s="34"/>
      <c r="E270" s="65">
        <v>3.0524361717916393E-2</v>
      </c>
      <c r="F270" s="34"/>
      <c r="G270" s="40">
        <v>8.6230070812827915</v>
      </c>
      <c r="H270" s="65">
        <v>0.13915040253983002</v>
      </c>
      <c r="I270" s="40">
        <v>51.158152124330051</v>
      </c>
      <c r="J270" s="65">
        <v>8.4434496093953398E-2</v>
      </c>
      <c r="K270" s="65">
        <v>0.37261392377381441</v>
      </c>
      <c r="L270" s="65">
        <v>7.1324615155384276E-3</v>
      </c>
      <c r="M270" s="39">
        <v>99.138656437729253</v>
      </c>
      <c r="N270" s="40">
        <v>91.36123951594945</v>
      </c>
    </row>
    <row r="271" spans="2:27" x14ac:dyDescent="0.25">
      <c r="B271">
        <v>53</v>
      </c>
      <c r="C271" s="40">
        <v>40.916093047956032</v>
      </c>
      <c r="D271" s="60"/>
      <c r="E271" s="60">
        <v>2.559349507927855E-2</v>
      </c>
      <c r="F271" s="60">
        <v>8.1749680946124517E-2</v>
      </c>
      <c r="G271" s="40">
        <v>8.5694321740123858</v>
      </c>
      <c r="H271" s="60">
        <v>0.12333923470469582</v>
      </c>
      <c r="I271" s="40">
        <v>49.800506026946515</v>
      </c>
      <c r="J271" s="60">
        <v>8.5671160655906381E-2</v>
      </c>
      <c r="K271" s="34"/>
      <c r="L271" s="34"/>
      <c r="M271" s="39">
        <v>100.59978100000001</v>
      </c>
      <c r="N271" s="40">
        <v>91.19674681267476</v>
      </c>
    </row>
    <row r="272" spans="2:27" x14ac:dyDescent="0.25">
      <c r="B272">
        <v>54</v>
      </c>
      <c r="C272" s="40">
        <v>40.555695312227527</v>
      </c>
      <c r="D272" s="60"/>
      <c r="E272" s="60">
        <v>2.6738555058818361E-2</v>
      </c>
      <c r="F272" s="60">
        <v>2.0960136947903735E-3</v>
      </c>
      <c r="G272" s="40">
        <v>8.5223593900767654</v>
      </c>
      <c r="H272" s="60">
        <v>0.14176197389955345</v>
      </c>
      <c r="I272" s="40">
        <v>50.258311234197443</v>
      </c>
      <c r="J272" s="60">
        <v>8.9375759691434492E-2</v>
      </c>
      <c r="K272" s="34"/>
      <c r="L272" s="34"/>
      <c r="M272" s="39">
        <v>99.092864000000006</v>
      </c>
      <c r="N272" s="40">
        <v>91.313725106497159</v>
      </c>
    </row>
    <row r="273" spans="1:14" x14ac:dyDescent="0.25">
      <c r="B273">
        <v>55</v>
      </c>
      <c r="C273" s="40">
        <v>40.284478554058509</v>
      </c>
      <c r="D273" s="60"/>
      <c r="E273" s="60">
        <v>2.5606212276256125E-2</v>
      </c>
      <c r="F273" s="60">
        <v>6.2519456652129587E-2</v>
      </c>
      <c r="G273" s="40">
        <v>8.4862240826855047</v>
      </c>
      <c r="H273" s="60">
        <v>0.13883385551712626</v>
      </c>
      <c r="I273" s="40">
        <v>50.507903269530388</v>
      </c>
      <c r="J273" s="60">
        <v>9.1044198262696496E-2</v>
      </c>
      <c r="K273" s="34"/>
      <c r="L273" s="34"/>
      <c r="M273" s="39">
        <v>99.159531000000001</v>
      </c>
      <c r="N273" s="40">
        <v>91.386443847297429</v>
      </c>
    </row>
    <row r="274" spans="1:14" x14ac:dyDescent="0.25">
      <c r="B274">
        <v>56</v>
      </c>
      <c r="C274" s="40">
        <v>41.252410025612768</v>
      </c>
      <c r="D274" s="34"/>
      <c r="E274" s="65">
        <v>2.9045585826662289E-2</v>
      </c>
      <c r="F274" s="65">
        <v>1.0593385840088874E-3</v>
      </c>
      <c r="G274" s="40">
        <v>8.6687667721746653</v>
      </c>
      <c r="H274" s="65">
        <v>0.13753027405435539</v>
      </c>
      <c r="I274" s="40">
        <v>51.121709201787034</v>
      </c>
      <c r="J274" s="65">
        <v>8.5446127007251751E-2</v>
      </c>
      <c r="K274" s="65">
        <v>0.38244689109910779</v>
      </c>
      <c r="L274" s="65">
        <v>9.050570053494536E-3</v>
      </c>
      <c r="M274" s="39">
        <v>98.890487595401353</v>
      </c>
      <c r="N274" s="40">
        <v>91.313725106497131</v>
      </c>
    </row>
    <row r="275" spans="1:14" x14ac:dyDescent="0.25">
      <c r="B275">
        <v>57</v>
      </c>
      <c r="C275" s="40">
        <v>40.702474268946837</v>
      </c>
      <c r="D275" s="60"/>
      <c r="E275" s="60">
        <v>2.1283913135711686E-2</v>
      </c>
      <c r="F275" s="60">
        <v>3.8142706510788743E-2</v>
      </c>
      <c r="G275" s="40">
        <v>8.4719825714285637</v>
      </c>
      <c r="H275" s="60">
        <v>0.12913905949381402</v>
      </c>
      <c r="I275" s="40">
        <v>50.145906561574797</v>
      </c>
      <c r="J275" s="60">
        <v>8.9790505340249765E-2</v>
      </c>
      <c r="K275" s="34"/>
      <c r="L275" s="34"/>
      <c r="M275" s="39">
        <v>99.68091800000002</v>
      </c>
      <c r="N275" s="40">
        <v>91.342945806189419</v>
      </c>
    </row>
    <row r="276" spans="1:14" x14ac:dyDescent="0.25">
      <c r="B276">
        <v>58</v>
      </c>
      <c r="C276" s="40">
        <v>40.748174432907888</v>
      </c>
      <c r="D276" s="60">
        <v>2.7238310941379439E-3</v>
      </c>
      <c r="E276" s="60">
        <v>3.8115702267567469E-2</v>
      </c>
      <c r="F276" s="60">
        <v>6.9570272605578881E-2</v>
      </c>
      <c r="G276" s="40">
        <v>8.6354910349642591</v>
      </c>
      <c r="H276" s="60">
        <v>0.13124402536765467</v>
      </c>
      <c r="I276" s="40">
        <v>49.887155782445845</v>
      </c>
      <c r="J276" s="60">
        <v>8.9012688041607391E-2</v>
      </c>
      <c r="K276" s="34"/>
      <c r="L276" s="34"/>
      <c r="M276" s="39">
        <v>100.37333099999999</v>
      </c>
      <c r="N276" s="40">
        <v>91.148936519988098</v>
      </c>
    </row>
    <row r="277" spans="1:14" x14ac:dyDescent="0.25">
      <c r="B277">
        <v>59</v>
      </c>
      <c r="C277" s="40">
        <v>41.16817869267453</v>
      </c>
      <c r="D277" s="60">
        <v>9.6900115410931461E-3</v>
      </c>
      <c r="E277" s="60"/>
      <c r="F277" s="60">
        <v>0.10436371956292277</v>
      </c>
      <c r="G277" s="40">
        <v>8.3516522951620615</v>
      </c>
      <c r="H277" s="60">
        <v>0.13996228719359988</v>
      </c>
      <c r="I277" s="40">
        <v>49.735106918798955</v>
      </c>
      <c r="J277" s="60">
        <v>9.1869492529505034E-2</v>
      </c>
      <c r="K277" s="34"/>
      <c r="L277" s="34"/>
      <c r="M277" s="39">
        <v>100.20627900000002</v>
      </c>
      <c r="N277" s="40">
        <v>91.390898060324162</v>
      </c>
    </row>
    <row r="278" spans="1:14" x14ac:dyDescent="0.25">
      <c r="B278">
        <v>60</v>
      </c>
      <c r="C278" s="40">
        <v>40.975409076878108</v>
      </c>
      <c r="D278" s="34"/>
      <c r="E278" s="65">
        <v>3.0751368122355419E-2</v>
      </c>
      <c r="F278" s="65">
        <v>1.6650520872896143E-3</v>
      </c>
      <c r="G278" s="40">
        <v>8.6836473697730501</v>
      </c>
      <c r="H278" s="65">
        <v>0.13481612174156204</v>
      </c>
      <c r="I278" s="40">
        <v>50.165354505227292</v>
      </c>
      <c r="J278" s="65">
        <v>8.3637309539883367E-2</v>
      </c>
      <c r="K278" s="65">
        <v>0.3741678602076412</v>
      </c>
      <c r="L278" s="65">
        <v>8.0116856450391377E-3</v>
      </c>
      <c r="M278" s="39">
        <v>100.09574510762809</v>
      </c>
      <c r="N278" s="40">
        <v>91.148936519988098</v>
      </c>
    </row>
    <row r="279" spans="1:14" x14ac:dyDescent="0.25">
      <c r="B279">
        <v>61</v>
      </c>
      <c r="C279" s="40">
        <v>41.741660785077805</v>
      </c>
      <c r="D279" s="60"/>
      <c r="E279" s="60">
        <v>6.8360480791030418E-3</v>
      </c>
      <c r="F279" s="60">
        <v>6.8307394996423465E-2</v>
      </c>
      <c r="G279" s="40">
        <v>8.301616657761441</v>
      </c>
      <c r="H279" s="60">
        <v>0.12369090305296905</v>
      </c>
      <c r="I279" s="40">
        <v>49.268925974714037</v>
      </c>
      <c r="J279" s="60">
        <v>8.8314729850648116E-2</v>
      </c>
      <c r="K279" s="34"/>
      <c r="L279" s="34"/>
      <c r="M279" s="39">
        <v>99.838385000000002</v>
      </c>
      <c r="N279" s="40">
        <v>91.364043461971519</v>
      </c>
    </row>
    <row r="280" spans="1:14" x14ac:dyDescent="0.25">
      <c r="B280">
        <v>62</v>
      </c>
      <c r="C280" s="40">
        <v>40.975320551398489</v>
      </c>
      <c r="D280" s="60">
        <v>5.7676362926144011E-3</v>
      </c>
      <c r="E280" s="60">
        <v>2.2453014474086111E-2</v>
      </c>
      <c r="F280" s="60">
        <v>1.4242366499728876E-2</v>
      </c>
      <c r="G280" s="40">
        <v>8.4521978675590663</v>
      </c>
      <c r="H280" s="60">
        <v>0.12367483058647816</v>
      </c>
      <c r="I280" s="40">
        <v>49.920478614204093</v>
      </c>
      <c r="J280" s="60">
        <v>8.4219137605630268E-2</v>
      </c>
      <c r="K280" s="34"/>
      <c r="L280" s="34"/>
      <c r="M280" s="39">
        <v>99.59019099999999</v>
      </c>
      <c r="N280" s="40">
        <v>91.325790424482364</v>
      </c>
    </row>
    <row r="281" spans="1:14" x14ac:dyDescent="0.25">
      <c r="B281">
        <v>63</v>
      </c>
      <c r="C281" s="40">
        <v>41.653884319968938</v>
      </c>
      <c r="D281" s="60"/>
      <c r="E281" s="60">
        <v>2.4775115576481137E-2</v>
      </c>
      <c r="F281" s="60">
        <v>8.8483559118303731E-2</v>
      </c>
      <c r="G281" s="40">
        <v>7.9675142029428665</v>
      </c>
      <c r="H281" s="60">
        <v>0.14418015435672701</v>
      </c>
      <c r="I281" s="40">
        <v>49.626797288426872</v>
      </c>
      <c r="J281" s="60">
        <v>9.2970154028686761E-2</v>
      </c>
      <c r="K281" s="34"/>
      <c r="L281" s="34"/>
      <c r="M281" s="39">
        <v>99.652411000000001</v>
      </c>
      <c r="N281" s="40">
        <v>91.73771672669632</v>
      </c>
    </row>
    <row r="282" spans="1:14" x14ac:dyDescent="0.25">
      <c r="B282">
        <v>64</v>
      </c>
      <c r="C282" s="40">
        <v>42.155736016588016</v>
      </c>
      <c r="D282" s="34"/>
      <c r="E282" s="65">
        <v>2.9665866895068817E-2</v>
      </c>
      <c r="F282" s="65">
        <v>1.3018709958043289E-3</v>
      </c>
      <c r="G282" s="40">
        <v>8.3839682885978579</v>
      </c>
      <c r="H282" s="65">
        <v>0.13833213863110619</v>
      </c>
      <c r="I282" s="40">
        <v>49.757671308405527</v>
      </c>
      <c r="J282" s="65">
        <v>8.6608308305960266E-2</v>
      </c>
      <c r="K282" s="65">
        <v>0.37389593381831793</v>
      </c>
      <c r="L282" s="65">
        <v>7.328714347010384E-3</v>
      </c>
      <c r="M282" s="39">
        <v>99.613620275740217</v>
      </c>
      <c r="N282" s="40">
        <v>91.364043461971519</v>
      </c>
    </row>
    <row r="283" spans="1:14" x14ac:dyDescent="0.25">
      <c r="B283">
        <v>65</v>
      </c>
      <c r="C283" s="40">
        <v>41.704615440471876</v>
      </c>
      <c r="D283" s="34"/>
      <c r="E283" s="65">
        <v>3.017340835798309E-2</v>
      </c>
      <c r="F283" s="65">
        <v>3.5608939331758524E-3</v>
      </c>
      <c r="G283" s="40">
        <v>8.2205430821521261</v>
      </c>
      <c r="H283" s="65">
        <v>0.13681490101844654</v>
      </c>
      <c r="I283" s="40">
        <v>50.721303941724052</v>
      </c>
      <c r="J283" s="65">
        <v>8.617831722977945E-2</v>
      </c>
      <c r="K283" s="65">
        <v>0.37221575225945136</v>
      </c>
      <c r="L283" s="65">
        <v>6.513880037325114E-3</v>
      </c>
      <c r="M283" s="39">
        <v>99.283724662624195</v>
      </c>
      <c r="N283" s="40">
        <v>91.665816343909682</v>
      </c>
    </row>
    <row r="284" spans="1:14" ht="17.25" x14ac:dyDescent="0.25">
      <c r="B284" s="42" t="s">
        <v>89</v>
      </c>
      <c r="C284" s="43">
        <f t="shared" ref="C284:I284" si="32">AVERAGE(C219:C283)</f>
        <v>41.164145309030033</v>
      </c>
      <c r="D284" s="44">
        <f>AVERAGE(D219,D226,D230,D234,D238,D242,D246,D250,D254,D258,D262,D266,D270,D274,D278,D282:D283)</f>
        <v>1.8108425412136973E-3</v>
      </c>
      <c r="E284" s="44">
        <f>AVERAGE(E219,E226,E230,E234,E238,E242,E246,E250,E254,E258,E262,E266,E270,E274,E278,E282:E283)</f>
        <v>2.9136418156372464E-2</v>
      </c>
      <c r="F284" s="44">
        <f>AVERAGE(F219,F226,F230,F234,F238,F242,F246,F250,F254,F258,F262,F266,F270,F274,F278,F282:F283)</f>
        <v>4.4019138130671842E-3</v>
      </c>
      <c r="G284" s="43">
        <f t="shared" si="32"/>
        <v>8.4426199875740018</v>
      </c>
      <c r="H284" s="44">
        <f>AVERAGE(H219,H226,H230,H234,H238,H242,H246,H250,H254,H258,H262,H266,H270,H274,H278,H282:H283)</f>
        <v>0.13649816817042604</v>
      </c>
      <c r="I284" s="43">
        <f t="shared" si="32"/>
        <v>49.888830632097779</v>
      </c>
      <c r="J284" s="44">
        <f>AVERAGE(J219,J226,J230,J234,J238,J242,J246,J250,J254,J258,J262,J266,J270,J274,J278,J282:J283)</f>
        <v>8.4270323669236452E-2</v>
      </c>
      <c r="K284" s="44">
        <f>AVERAGE(K219,K226,K230,K234,K238,K242,K246,K250,K254,K258,K262,K266,K270,K274,K278,K282:K283)</f>
        <v>0.37094877461246584</v>
      </c>
      <c r="L284" s="44">
        <f>AVERAGE(L219,L226,L230,L234,L238,L242,L246,L250,L254,L258,L262,L266,L270,L274,L278,L282:L283)</f>
        <v>7.157487399738597E-3</v>
      </c>
      <c r="M284" s="45">
        <f>AVERAGE(M219:M283)</f>
        <v>100.04257235479515</v>
      </c>
      <c r="N284" s="43">
        <f>AVERAGE(N219:N283)</f>
        <v>91.329720635796235</v>
      </c>
    </row>
    <row r="285" spans="1:14" ht="17.25" x14ac:dyDescent="0.25">
      <c r="A285" s="53"/>
      <c r="B285" s="49" t="s">
        <v>90</v>
      </c>
      <c r="C285" s="50">
        <f>2*_xlfn.STDEV.P(C219:C283)</f>
        <v>0.6984546258477895</v>
      </c>
      <c r="D285" s="51">
        <f>_xlfn.STDEV.P(D219,D226,D230,D234,D238,D242,D246,D250,D254,D258,D262,D266,D270,D274,D278,D282:D283)*2</f>
        <v>0</v>
      </c>
      <c r="E285" s="51">
        <f>_xlfn.STDEV.P(E219,E226,E230,E234,E238,E242,E246,E250,E254,E258,E262,E266,E270,E274,E278,E282:E283)*2</f>
        <v>2.2289396548013682E-3</v>
      </c>
      <c r="F285" s="51">
        <f>_xlfn.STDEV.P(F219,F226,F230,F234,F238,F242,F246,F250,F254,F258,F262,F266,F270,F274,F278,F282:F283)*2</f>
        <v>1.4888800897918227E-2</v>
      </c>
      <c r="G285" s="50">
        <f>2*_xlfn.STDEV.P(G219:G283)</f>
        <v>0.23115989761986666</v>
      </c>
      <c r="H285" s="51">
        <f>_xlfn.STDEV.P(H219,H226,H230,H234,H238,H242,H246,H250,H254,H258,H262,H266,H270,H274,H278,H282:H283)*2</f>
        <v>3.3266353348470343E-3</v>
      </c>
      <c r="I285" s="50">
        <f>2*_xlfn.STDEV.P(I219:I283)</f>
        <v>0.7548285928908588</v>
      </c>
      <c r="J285" s="51">
        <f>_xlfn.STDEV.P(J219,J226,J230,J234,J238,J242,J246,J250,J254,J258,J262,J266,J270,J274,J278,J282:J283)*2</f>
        <v>2.8614626490011024E-3</v>
      </c>
      <c r="K285" s="51">
        <f>_xlfn.STDEV.P(K219,K226,K230,K234,K238,K242,K246,K250,K254,K258,K262,K266,K270,K274,K278,K282:K283)*2</f>
        <v>9.6316536994011798E-3</v>
      </c>
      <c r="L285" s="51">
        <f>_xlfn.STDEV.P(L219,L226,L230,L234,L238,L242,L246,L250,L254,L258,L262,L266,L270,L274,L278,L282:L283)*2</f>
        <v>1.8545917454892923E-3</v>
      </c>
      <c r="M285" s="52">
        <f>2*_xlfn.STDEV.P(M219:M283)</f>
        <v>0.95467951608340207</v>
      </c>
      <c r="N285" s="50">
        <f>2*_xlfn.STDEV.P(N219:N283)</f>
        <v>0.20421267562362636</v>
      </c>
    </row>
    <row r="286" spans="1:14" x14ac:dyDescent="0.25">
      <c r="A286" t="s">
        <v>82</v>
      </c>
      <c r="B286">
        <v>1</v>
      </c>
      <c r="C286" s="40">
        <v>40.759950050842015</v>
      </c>
      <c r="D286" s="60">
        <v>5.5134641723485471E-4</v>
      </c>
      <c r="E286" s="60"/>
      <c r="F286" s="60">
        <v>2.0985496782005036E-2</v>
      </c>
      <c r="G286" s="40">
        <v>8.6274101689565743</v>
      </c>
      <c r="H286" s="60">
        <v>0.11302702532511819</v>
      </c>
      <c r="I286" s="40">
        <v>49.997527019458232</v>
      </c>
      <c r="J286" s="60">
        <v>7.6632103035780011E-2</v>
      </c>
      <c r="K286" s="34"/>
      <c r="L286" s="34"/>
      <c r="M286" s="39">
        <v>99.030298000000002</v>
      </c>
      <c r="N286" s="40">
        <v>91.174286009278248</v>
      </c>
    </row>
    <row r="287" spans="1:14" x14ac:dyDescent="0.25">
      <c r="B287">
        <v>2</v>
      </c>
      <c r="C287" s="40">
        <v>40.921990839735635</v>
      </c>
      <c r="D287" s="60">
        <v>7.0271073787743091E-3</v>
      </c>
      <c r="E287" s="60">
        <v>6.4239564825430053E-3</v>
      </c>
      <c r="F287" s="60">
        <v>0.15577070911112753</v>
      </c>
      <c r="G287" s="40">
        <v>8.7282725125223219</v>
      </c>
      <c r="H287" s="60">
        <v>0.11929106442532332</v>
      </c>
      <c r="I287" s="40">
        <v>49.590187925242603</v>
      </c>
      <c r="J287" s="60">
        <v>7.1598205478291779E-2</v>
      </c>
      <c r="K287" s="34"/>
      <c r="L287" s="34"/>
      <c r="M287" s="39">
        <v>100.140778</v>
      </c>
      <c r="N287" s="40">
        <v>91.013625489433963</v>
      </c>
    </row>
    <row r="288" spans="1:14" x14ac:dyDescent="0.25">
      <c r="B288">
        <v>3</v>
      </c>
      <c r="C288" s="40">
        <v>40.646290361334984</v>
      </c>
      <c r="D288" s="65">
        <v>2.2623409795093472E-3</v>
      </c>
      <c r="E288" s="65">
        <v>2.2027898074386695E-2</v>
      </c>
      <c r="F288" s="65">
        <v>5.6593732106356544E-3</v>
      </c>
      <c r="G288" s="40">
        <v>8.9080002996067744</v>
      </c>
      <c r="H288" s="65">
        <v>0.12946143147216271</v>
      </c>
      <c r="I288" s="40">
        <v>49.820691622081576</v>
      </c>
      <c r="J288" s="65">
        <v>6.8669945293999807E-2</v>
      </c>
      <c r="K288" s="65">
        <v>0.38807849110044951</v>
      </c>
      <c r="L288" s="65">
        <v>8.8582368455132534E-3</v>
      </c>
      <c r="M288" s="39">
        <v>99.798380491100446</v>
      </c>
      <c r="N288" s="40">
        <v>90.884016340043203</v>
      </c>
    </row>
    <row r="289" spans="2:14" x14ac:dyDescent="0.25">
      <c r="B289">
        <v>4</v>
      </c>
      <c r="C289" s="40">
        <v>41.081240326319879</v>
      </c>
      <c r="D289" s="60">
        <v>7.2289444839452374E-3</v>
      </c>
      <c r="E289" s="60"/>
      <c r="F289" s="60">
        <v>0.13038018580202626</v>
      </c>
      <c r="G289" s="40">
        <v>8.5756984549079132</v>
      </c>
      <c r="H289" s="60">
        <v>0.13263822245095949</v>
      </c>
      <c r="I289" s="40">
        <v>49.594411638649021</v>
      </c>
      <c r="J289" s="60">
        <v>7.5001307523231503E-2</v>
      </c>
      <c r="K289" s="34"/>
      <c r="L289" s="34"/>
      <c r="M289" s="39">
        <v>99.156938000000011</v>
      </c>
      <c r="N289" s="40">
        <v>91.157506439108673</v>
      </c>
    </row>
    <row r="290" spans="2:14" x14ac:dyDescent="0.25">
      <c r="B290">
        <v>5</v>
      </c>
      <c r="C290" s="40">
        <v>40.715767499699034</v>
      </c>
      <c r="D290" s="60"/>
      <c r="E290" s="60">
        <v>3.4100937331286801E-2</v>
      </c>
      <c r="F290" s="60">
        <v>0.14837240159877624</v>
      </c>
      <c r="G290" s="40">
        <v>8.7989137731465945</v>
      </c>
      <c r="H290" s="60">
        <v>0.14106713393653522</v>
      </c>
      <c r="I290" s="40">
        <v>49.66860403420754</v>
      </c>
      <c r="J290" s="60">
        <v>9.2281496126835089E-2</v>
      </c>
      <c r="K290" s="34"/>
      <c r="L290" s="34"/>
      <c r="M290" s="39">
        <v>99.777315999999999</v>
      </c>
      <c r="N290" s="40">
        <v>90.960479292250696</v>
      </c>
    </row>
    <row r="291" spans="2:14" x14ac:dyDescent="0.25">
      <c r="B291">
        <v>6</v>
      </c>
      <c r="C291" s="40">
        <v>41.338902824922172</v>
      </c>
      <c r="D291" s="60">
        <v>5.5772097491438499E-3</v>
      </c>
      <c r="E291" s="60"/>
      <c r="F291" s="60"/>
      <c r="G291" s="40">
        <v>8.4126772796404428</v>
      </c>
      <c r="H291" s="60">
        <v>0.1173912047704271</v>
      </c>
      <c r="I291" s="40">
        <v>49.659213860070928</v>
      </c>
      <c r="J291" s="60">
        <v>6.3550996359964598E-2</v>
      </c>
      <c r="K291" s="34"/>
      <c r="L291" s="34"/>
      <c r="M291" s="39">
        <v>99.332825</v>
      </c>
      <c r="N291" s="40">
        <v>91.321348281105841</v>
      </c>
    </row>
    <row r="292" spans="2:14" x14ac:dyDescent="0.25">
      <c r="B292">
        <v>7</v>
      </c>
      <c r="C292" s="40">
        <v>41.02242564370664</v>
      </c>
      <c r="D292" s="65">
        <v>2.2083545122553502E-3</v>
      </c>
      <c r="E292" s="65">
        <v>2.1820717704542265E-2</v>
      </c>
      <c r="F292" s="65">
        <v>5.010839969440321E-3</v>
      </c>
      <c r="G292" s="40">
        <v>8.7728569727026429</v>
      </c>
      <c r="H292" s="65">
        <v>0.12939467079446021</v>
      </c>
      <c r="I292" s="40">
        <v>49.571265040122768</v>
      </c>
      <c r="J292" s="65">
        <v>6.9805351021222484E-2</v>
      </c>
      <c r="K292" s="65">
        <v>0.39811405517651788</v>
      </c>
      <c r="L292" s="65">
        <v>7.0983542895065952E-3</v>
      </c>
      <c r="M292" s="39">
        <v>99.702822055176526</v>
      </c>
      <c r="N292" s="40">
        <v>90.968731730814554</v>
      </c>
    </row>
    <row r="293" spans="2:14" x14ac:dyDescent="0.25">
      <c r="B293">
        <v>8</v>
      </c>
      <c r="C293" s="40">
        <v>41.206601691263792</v>
      </c>
      <c r="D293" s="60">
        <v>9.5928879519620366E-3</v>
      </c>
      <c r="E293" s="60">
        <v>2.185832222560417E-2</v>
      </c>
      <c r="F293" s="60">
        <v>6.6517925457226471E-2</v>
      </c>
      <c r="G293" s="40">
        <v>8.6753103957431712</v>
      </c>
      <c r="H293" s="60">
        <v>0.1307516403101556</v>
      </c>
      <c r="I293" s="40">
        <v>49.417512355647652</v>
      </c>
      <c r="J293" s="60">
        <v>7.3561737930983945E-2</v>
      </c>
      <c r="K293" s="34"/>
      <c r="L293" s="34"/>
      <c r="M293" s="39">
        <v>100.428568</v>
      </c>
      <c r="N293" s="40">
        <v>91.034853387473362</v>
      </c>
    </row>
    <row r="294" spans="2:14" x14ac:dyDescent="0.25">
      <c r="B294">
        <v>9</v>
      </c>
      <c r="C294" s="40">
        <v>41.145889351085117</v>
      </c>
      <c r="D294" s="60">
        <v>1.3022835542628093E-2</v>
      </c>
      <c r="E294" s="60"/>
      <c r="F294" s="60">
        <v>6.3280273722117739E-2</v>
      </c>
      <c r="G294" s="40">
        <v>8.4952905466493736</v>
      </c>
      <c r="H294" s="60">
        <v>0.12675008782373645</v>
      </c>
      <c r="I294" s="40">
        <v>49.679944938116471</v>
      </c>
      <c r="J294" s="60">
        <v>7.2544563866981854E-2</v>
      </c>
      <c r="K294" s="34"/>
      <c r="L294" s="34"/>
      <c r="M294" s="39">
        <v>99.187308000000016</v>
      </c>
      <c r="N294" s="40">
        <v>91.246919939841703</v>
      </c>
    </row>
    <row r="295" spans="2:14" x14ac:dyDescent="0.25">
      <c r="B295">
        <v>10</v>
      </c>
      <c r="C295" s="40">
        <v>41.225847061713878</v>
      </c>
      <c r="D295" s="60">
        <v>1.8533529828952404E-3</v>
      </c>
      <c r="E295" s="60">
        <v>6.0897319541010101E-3</v>
      </c>
      <c r="F295" s="60">
        <v>0.11892817340565512</v>
      </c>
      <c r="G295" s="40">
        <v>8.5102973859642166</v>
      </c>
      <c r="H295" s="60">
        <v>0.12669939101072344</v>
      </c>
      <c r="I295" s="40">
        <v>49.535180277976423</v>
      </c>
      <c r="J295" s="60">
        <v>7.3075778377095585E-2</v>
      </c>
      <c r="K295" s="34"/>
      <c r="L295" s="34"/>
      <c r="M295" s="39">
        <v>99.495347999999993</v>
      </c>
      <c r="N295" s="40">
        <v>91.209443849653709</v>
      </c>
    </row>
    <row r="296" spans="2:14" x14ac:dyDescent="0.25">
      <c r="B296">
        <v>11</v>
      </c>
      <c r="C296" s="40">
        <v>41.25824379799208</v>
      </c>
      <c r="D296" s="65">
        <v>2.9061214657628764E-3</v>
      </c>
      <c r="E296" s="65">
        <v>2.2433360005249797E-2</v>
      </c>
      <c r="F296" s="65">
        <v>4.750332621702014E-3</v>
      </c>
      <c r="G296" s="40">
        <v>8.4205248003146824</v>
      </c>
      <c r="H296" s="65">
        <v>0.12997398612472863</v>
      </c>
      <c r="I296" s="40">
        <v>49.670753799960764</v>
      </c>
      <c r="J296" s="65">
        <v>6.932194917029022E-2</v>
      </c>
      <c r="K296" s="65">
        <v>0.40214906824385793</v>
      </c>
      <c r="L296" s="65">
        <v>7.8300744042801799E-3</v>
      </c>
      <c r="M296" s="39">
        <v>99.468896068243836</v>
      </c>
      <c r="N296" s="40">
        <v>91.315798612057293</v>
      </c>
    </row>
    <row r="297" spans="2:14" x14ac:dyDescent="0.25">
      <c r="B297">
        <v>12</v>
      </c>
      <c r="C297" s="40">
        <v>41.466655168028893</v>
      </c>
      <c r="D297" s="60">
        <v>3.3357743520771592E-3</v>
      </c>
      <c r="E297" s="60">
        <v>1.584268571873873E-2</v>
      </c>
      <c r="F297" s="60">
        <v>6.5011222284431763E-2</v>
      </c>
      <c r="G297" s="40">
        <v>8.6960059399307674</v>
      </c>
      <c r="H297" s="60">
        <v>0.11709494856623644</v>
      </c>
      <c r="I297" s="40">
        <v>49.169832205566856</v>
      </c>
      <c r="J297" s="60">
        <v>6.7563632835871745E-2</v>
      </c>
      <c r="K297" s="34"/>
      <c r="L297" s="34"/>
      <c r="M297" s="39">
        <v>100.336523</v>
      </c>
      <c r="N297" s="40">
        <v>90.974215181908946</v>
      </c>
    </row>
    <row r="298" spans="2:14" x14ac:dyDescent="0.25">
      <c r="B298">
        <v>13</v>
      </c>
      <c r="C298" s="40">
        <v>40.836206315269187</v>
      </c>
      <c r="D298" s="60">
        <v>3.4120826281570455E-4</v>
      </c>
      <c r="E298" s="60">
        <v>3.4160968430137005E-3</v>
      </c>
      <c r="F298" s="60">
        <v>0.13538943157784322</v>
      </c>
      <c r="G298" s="40">
        <v>8.8044175872507395</v>
      </c>
      <c r="H298" s="60">
        <v>0.14032089452924432</v>
      </c>
      <c r="I298" s="40">
        <v>49.595022421748325</v>
      </c>
      <c r="J298" s="60">
        <v>8.3464558853292153E-2</v>
      </c>
      <c r="K298" s="34"/>
      <c r="L298" s="34"/>
      <c r="M298" s="39">
        <v>99.645887000000016</v>
      </c>
      <c r="N298" s="40">
        <v>90.943132633195162</v>
      </c>
    </row>
    <row r="299" spans="2:14" x14ac:dyDescent="0.25">
      <c r="B299">
        <v>14</v>
      </c>
      <c r="C299" s="40">
        <v>41.01065519030486</v>
      </c>
      <c r="D299" s="60"/>
      <c r="E299" s="60">
        <v>2.3974655708643194E-2</v>
      </c>
      <c r="F299" s="60">
        <v>0.20988781634496884</v>
      </c>
      <c r="G299" s="40">
        <v>8.5572169212733957</v>
      </c>
      <c r="H299" s="60">
        <v>0.12437204507693696</v>
      </c>
      <c r="I299" s="40">
        <v>49.59701607622911</v>
      </c>
      <c r="J299" s="60">
        <v>7.4752912159648202E-2</v>
      </c>
      <c r="K299" s="34"/>
      <c r="L299" s="34"/>
      <c r="M299" s="39">
        <v>99.471710000000002</v>
      </c>
      <c r="N299" s="40">
        <v>91.175303713750154</v>
      </c>
    </row>
    <row r="300" spans="2:14" x14ac:dyDescent="0.25">
      <c r="B300">
        <v>15</v>
      </c>
      <c r="C300" s="40">
        <v>40.890238645805525</v>
      </c>
      <c r="D300" s="65">
        <v>4.0235457818764879E-3</v>
      </c>
      <c r="E300" s="65">
        <v>2.1569782769225481E-2</v>
      </c>
      <c r="F300" s="65">
        <v>3.9381308489445446E-3</v>
      </c>
      <c r="G300" s="40">
        <v>8.8160671317158048</v>
      </c>
      <c r="H300" s="65">
        <v>0.12866202079773226</v>
      </c>
      <c r="I300" s="40">
        <v>49.660643959257477</v>
      </c>
      <c r="J300" s="65">
        <v>6.91117344391452E-2</v>
      </c>
      <c r="K300" s="65">
        <v>0.39723571150111564</v>
      </c>
      <c r="L300" s="65">
        <v>8.5093370831493768E-3</v>
      </c>
      <c r="M300" s="39">
        <v>99.911450711501118</v>
      </c>
      <c r="N300" s="40">
        <v>90.943132633195162</v>
      </c>
    </row>
    <row r="301" spans="2:14" x14ac:dyDescent="0.25">
      <c r="B301">
        <v>16</v>
      </c>
      <c r="C301" s="40">
        <v>42.306336357857319</v>
      </c>
      <c r="D301" s="60">
        <v>6.7795564534567808E-3</v>
      </c>
      <c r="E301" s="60">
        <v>1.6701860732196705E-2</v>
      </c>
      <c r="F301" s="60">
        <v>0.1055606503279256</v>
      </c>
      <c r="G301" s="40">
        <v>8.4502135379895513</v>
      </c>
      <c r="H301" s="60">
        <v>0.13389448619024391</v>
      </c>
      <c r="I301" s="40">
        <v>48.453234424164464</v>
      </c>
      <c r="J301" s="60">
        <v>0.12641843428443647</v>
      </c>
      <c r="K301" s="34"/>
      <c r="L301" s="34"/>
      <c r="M301" s="39">
        <v>99.785289000000006</v>
      </c>
      <c r="N301" s="40">
        <v>91.088440079066075</v>
      </c>
    </row>
    <row r="302" spans="2:14" x14ac:dyDescent="0.25">
      <c r="B302">
        <v>17</v>
      </c>
      <c r="C302" s="40">
        <v>42.473383696156198</v>
      </c>
      <c r="D302" s="60">
        <v>7.0529275891245543E-3</v>
      </c>
      <c r="E302" s="60">
        <v>2.2771109688515586E-3</v>
      </c>
      <c r="F302" s="60">
        <v>7.2506582289561389E-2</v>
      </c>
      <c r="G302" s="40">
        <v>8.5187513470525165</v>
      </c>
      <c r="H302" s="60">
        <v>0.13290868038010206</v>
      </c>
      <c r="I302" s="40">
        <v>48.314759905420182</v>
      </c>
      <c r="J302" s="60">
        <v>7.7283401600705737E-2</v>
      </c>
      <c r="K302" s="34"/>
      <c r="L302" s="34"/>
      <c r="M302" s="39">
        <v>99.731634999999997</v>
      </c>
      <c r="N302" s="40">
        <v>90.999235173250057</v>
      </c>
    </row>
    <row r="303" spans="2:14" x14ac:dyDescent="0.25">
      <c r="B303">
        <v>18</v>
      </c>
      <c r="C303" s="40">
        <v>41.923593784295214</v>
      </c>
      <c r="D303" s="60"/>
      <c r="E303" s="60">
        <v>8.4017057570930972E-3</v>
      </c>
      <c r="F303" s="60">
        <v>0.13267613817012139</v>
      </c>
      <c r="G303" s="40">
        <v>8.5662194072220821</v>
      </c>
      <c r="H303" s="60">
        <v>0.11916219267513084</v>
      </c>
      <c r="I303" s="40">
        <v>48.765602405883769</v>
      </c>
      <c r="J303" s="60">
        <v>8.0852673976261627E-2</v>
      </c>
      <c r="K303" s="34"/>
      <c r="L303" s="34"/>
      <c r="M303" s="39">
        <v>99.134631000000013</v>
      </c>
      <c r="N303" s="40">
        <v>91.029750759542992</v>
      </c>
    </row>
    <row r="304" spans="2:14" x14ac:dyDescent="0.25">
      <c r="B304">
        <v>19</v>
      </c>
      <c r="C304" s="40">
        <v>42.487617858544986</v>
      </c>
      <c r="D304" s="65">
        <v>3.2167072827366246E-3</v>
      </c>
      <c r="E304" s="65">
        <v>2.0886029232436772E-2</v>
      </c>
      <c r="F304" s="65">
        <v>9.2448989787912265E-3</v>
      </c>
      <c r="G304" s="40">
        <v>8.5216062476860799</v>
      </c>
      <c r="H304" s="65">
        <v>0.1290594718022206</v>
      </c>
      <c r="I304" s="40">
        <v>48.330951696099945</v>
      </c>
      <c r="J304" s="65">
        <v>7.3446645082129502E-2</v>
      </c>
      <c r="K304" s="65">
        <v>0.39409729499391377</v>
      </c>
      <c r="L304" s="65">
        <v>1.6773618923980219E-2</v>
      </c>
      <c r="M304" s="39">
        <v>100.09232029499391</v>
      </c>
      <c r="N304" s="40">
        <v>90.999235173250057</v>
      </c>
    </row>
    <row r="305" spans="2:14" x14ac:dyDescent="0.25">
      <c r="B305">
        <v>20</v>
      </c>
      <c r="C305" s="40">
        <v>41.397693277241871</v>
      </c>
      <c r="D305" s="60"/>
      <c r="E305" s="60">
        <v>7.58133477781296E-4</v>
      </c>
      <c r="F305" s="60">
        <v>9.4178805790749692E-2</v>
      </c>
      <c r="G305" s="40">
        <v>8.7368523806257485</v>
      </c>
      <c r="H305" s="60">
        <v>0.1499692174773582</v>
      </c>
      <c r="I305" s="40">
        <v>49.140168975233181</v>
      </c>
      <c r="J305" s="60">
        <v>7.9780278696876913E-2</v>
      </c>
      <c r="K305" s="34"/>
      <c r="L305" s="34"/>
      <c r="M305" s="39">
        <v>99.850491000000005</v>
      </c>
      <c r="N305" s="40">
        <v>90.930687184345501</v>
      </c>
    </row>
    <row r="306" spans="2:14" x14ac:dyDescent="0.25">
      <c r="B306">
        <v>21</v>
      </c>
      <c r="C306" s="40">
        <v>40.706037456825278</v>
      </c>
      <c r="D306" s="60"/>
      <c r="E306" s="60">
        <v>3.8181949075095545E-3</v>
      </c>
      <c r="F306" s="60">
        <v>0.15589363629907102</v>
      </c>
      <c r="G306" s="40">
        <v>8.6961534922835444</v>
      </c>
      <c r="H306" s="60">
        <v>0.13448912446104602</v>
      </c>
      <c r="I306" s="40">
        <v>49.820930092284677</v>
      </c>
      <c r="J306" s="60">
        <v>7.8743074876478455E-2</v>
      </c>
      <c r="K306" s="34"/>
      <c r="L306" s="34"/>
      <c r="M306" s="39">
        <v>99.025851000000017</v>
      </c>
      <c r="N306" s="40">
        <v>91.08151347532268</v>
      </c>
    </row>
    <row r="307" spans="2:14" x14ac:dyDescent="0.25">
      <c r="B307">
        <v>22</v>
      </c>
      <c r="C307" s="40">
        <v>40.939094806998092</v>
      </c>
      <c r="D307" s="60"/>
      <c r="E307" s="60">
        <v>1.4023490202585084E-2</v>
      </c>
      <c r="F307" s="60">
        <v>9.8782510813409195E-3</v>
      </c>
      <c r="G307" s="40">
        <v>8.8028430209665238</v>
      </c>
      <c r="H307" s="60">
        <v>0.13122316419725913</v>
      </c>
      <c r="I307" s="40">
        <v>49.624863372648086</v>
      </c>
      <c r="J307" s="60">
        <v>7.7374123848665585E-2</v>
      </c>
      <c r="K307" s="34"/>
      <c r="L307" s="34"/>
      <c r="M307" s="39">
        <v>99.825363000000024</v>
      </c>
      <c r="N307" s="40">
        <v>90.949558139284008</v>
      </c>
    </row>
    <row r="308" spans="2:14" x14ac:dyDescent="0.25">
      <c r="B308">
        <v>23</v>
      </c>
      <c r="C308" s="40">
        <v>41.420493726136648</v>
      </c>
      <c r="D308" s="65">
        <v>3.1704827812573206E-3</v>
      </c>
      <c r="E308" s="65">
        <v>2.0797525323955651E-2</v>
      </c>
      <c r="F308" s="65">
        <v>9.650733143580675E-3</v>
      </c>
      <c r="G308" s="40">
        <v>8.7416643433327419</v>
      </c>
      <c r="H308" s="65">
        <v>0.12539640178462108</v>
      </c>
      <c r="I308" s="40">
        <v>49.167233717799803</v>
      </c>
      <c r="J308" s="65">
        <v>7.38930914208209E-2</v>
      </c>
      <c r="K308" s="65">
        <v>0.39777333907961626</v>
      </c>
      <c r="L308" s="65">
        <v>1.9065984791081868E-2</v>
      </c>
      <c r="M308" s="39">
        <v>100.19330033907961</v>
      </c>
      <c r="N308" s="40">
        <v>90.930687184345501</v>
      </c>
    </row>
    <row r="309" spans="2:14" x14ac:dyDescent="0.25">
      <c r="B309">
        <v>24</v>
      </c>
      <c r="C309" s="40">
        <v>40.580715434559593</v>
      </c>
      <c r="D309" s="60">
        <v>1.0128506523715664E-2</v>
      </c>
      <c r="E309" s="60"/>
      <c r="F309" s="60">
        <v>9.067026125906992E-2</v>
      </c>
      <c r="G309" s="40">
        <v>8.8215568921964618</v>
      </c>
      <c r="H309" s="60">
        <v>0.12279918747161353</v>
      </c>
      <c r="I309" s="40">
        <v>49.898759831519527</v>
      </c>
      <c r="J309" s="60">
        <v>7.1803534294881954E-2</v>
      </c>
      <c r="K309" s="34"/>
      <c r="L309" s="34"/>
      <c r="M309" s="39">
        <v>99.11629099999999</v>
      </c>
      <c r="N309" s="40">
        <v>90.977345932102253</v>
      </c>
    </row>
    <row r="310" spans="2:14" x14ac:dyDescent="0.25">
      <c r="B310">
        <v>25</v>
      </c>
      <c r="C310" s="40">
        <v>40.66771021153199</v>
      </c>
      <c r="D310" s="60"/>
      <c r="E310" s="60"/>
      <c r="F310" s="60">
        <v>5.1224686220109469E-3</v>
      </c>
      <c r="G310" s="40">
        <v>8.7992213847694547</v>
      </c>
      <c r="H310" s="60">
        <v>0.13940583450685912</v>
      </c>
      <c r="I310" s="40">
        <v>49.905265534369249</v>
      </c>
      <c r="J310" s="60">
        <v>8.0643902257742386E-2</v>
      </c>
      <c r="K310" s="34"/>
      <c r="L310" s="34"/>
      <c r="M310" s="39">
        <v>99.346631000000002</v>
      </c>
      <c r="N310" s="40">
        <v>90.999202024627962</v>
      </c>
    </row>
    <row r="311" spans="2:14" x14ac:dyDescent="0.25">
      <c r="B311">
        <v>26</v>
      </c>
      <c r="C311" s="40">
        <v>40.798273443551125</v>
      </c>
      <c r="D311" s="60">
        <v>6.307832392747713E-3</v>
      </c>
      <c r="E311" s="60">
        <v>1.6713548901967183E-2</v>
      </c>
      <c r="F311" s="60">
        <v>4.8927833512066941E-2</v>
      </c>
      <c r="G311" s="40">
        <v>8.7204278098727404</v>
      </c>
      <c r="H311" s="60">
        <v>0.13247150232574734</v>
      </c>
      <c r="I311" s="40">
        <v>49.797969297287899</v>
      </c>
      <c r="J311" s="60">
        <v>7.7647129563589573E-2</v>
      </c>
      <c r="K311" s="34"/>
      <c r="L311" s="34"/>
      <c r="M311" s="39">
        <v>99.685591000000016</v>
      </c>
      <c r="N311" s="40">
        <v>91.055090617726364</v>
      </c>
    </row>
    <row r="312" spans="2:14" x14ac:dyDescent="0.25">
      <c r="B312">
        <v>27</v>
      </c>
      <c r="C312" s="40">
        <v>40.895244997403779</v>
      </c>
      <c r="D312" s="65">
        <v>3.8523312500797729E-3</v>
      </c>
      <c r="E312" s="65">
        <v>2.0401590576235695E-2</v>
      </c>
      <c r="F312" s="65">
        <v>9.1144217063141315E-3</v>
      </c>
      <c r="G312" s="40">
        <v>8.5691834378577987</v>
      </c>
      <c r="H312" s="65">
        <v>0.12961295823982988</v>
      </c>
      <c r="I312" s="40">
        <v>49.88253573014498</v>
      </c>
      <c r="J312" s="65">
        <v>7.128631856784555E-2</v>
      </c>
      <c r="K312" s="65">
        <v>0.39989361017190889</v>
      </c>
      <c r="L312" s="65">
        <v>1.0067398718073113E-2</v>
      </c>
      <c r="M312" s="39">
        <v>99.3529626101719</v>
      </c>
      <c r="N312" s="40">
        <v>91.210183602651199</v>
      </c>
    </row>
    <row r="313" spans="2:14" x14ac:dyDescent="0.25">
      <c r="B313">
        <v>28</v>
      </c>
      <c r="C313" s="40">
        <v>40.867163857945755</v>
      </c>
      <c r="D313" s="60">
        <v>3.2851885295211427E-3</v>
      </c>
      <c r="E313" s="60"/>
      <c r="F313" s="60">
        <v>9.3810829120231906E-2</v>
      </c>
      <c r="G313" s="40">
        <v>9.0189803496603478</v>
      </c>
      <c r="H313" s="60">
        <v>0.11609938468228366</v>
      </c>
      <c r="I313" s="40">
        <v>49.421385769313147</v>
      </c>
      <c r="J313" s="60">
        <v>7.8275105396707609E-2</v>
      </c>
      <c r="K313" s="34"/>
      <c r="L313" s="34"/>
      <c r="M313" s="39">
        <v>99.750744000000012</v>
      </c>
      <c r="N313" s="40">
        <v>90.713346010395114</v>
      </c>
    </row>
    <row r="314" spans="2:14" x14ac:dyDescent="0.25">
      <c r="B314">
        <v>29</v>
      </c>
      <c r="C314" s="40">
        <v>41.570784183760722</v>
      </c>
      <c r="D314" s="60">
        <v>2.0263628610370956E-4</v>
      </c>
      <c r="E314" s="60">
        <v>4.1555411775849403E-3</v>
      </c>
      <c r="F314" s="60">
        <v>0.12728553392230749</v>
      </c>
      <c r="G314" s="40">
        <v>8.7557042987970455</v>
      </c>
      <c r="H314" s="60">
        <v>0.12881079621376793</v>
      </c>
      <c r="I314" s="40">
        <v>48.94155431474492</v>
      </c>
      <c r="J314" s="60">
        <v>7.2219372725700906E-2</v>
      </c>
      <c r="K314" s="34"/>
      <c r="L314" s="34"/>
      <c r="M314" s="39">
        <v>100.17949100000001</v>
      </c>
      <c r="N314" s="40">
        <v>90.879382325630402</v>
      </c>
    </row>
    <row r="315" spans="2:14" x14ac:dyDescent="0.25">
      <c r="B315">
        <v>30</v>
      </c>
      <c r="C315" s="40">
        <v>40.840333475702742</v>
      </c>
      <c r="D315" s="60">
        <v>3.4344454523622756E-3</v>
      </c>
      <c r="E315" s="60">
        <v>4.3767808517366391E-2</v>
      </c>
      <c r="F315" s="60">
        <v>8.7455161504369966E-2</v>
      </c>
      <c r="G315" s="40">
        <v>8.8188815371865807</v>
      </c>
      <c r="H315" s="60">
        <v>0.11355996402471187</v>
      </c>
      <c r="I315" s="40">
        <v>49.616221588851701</v>
      </c>
      <c r="J315" s="60">
        <v>7.4068366946128616E-2</v>
      </c>
      <c r="K315" s="34"/>
      <c r="L315" s="34"/>
      <c r="M315" s="39">
        <v>99.433811000000006</v>
      </c>
      <c r="N315" s="40">
        <v>90.93312757390089</v>
      </c>
    </row>
    <row r="316" spans="2:14" x14ac:dyDescent="0.25">
      <c r="B316">
        <v>31</v>
      </c>
      <c r="C316" s="40">
        <v>40.811959503698461</v>
      </c>
      <c r="D316" s="65">
        <v>3.7871732276114579E-3</v>
      </c>
      <c r="E316" s="65">
        <v>2.091876340826403E-2</v>
      </c>
      <c r="F316" s="65">
        <v>5.0335084551401885E-3</v>
      </c>
      <c r="G316" s="40">
        <v>8.7233531370849704</v>
      </c>
      <c r="H316" s="65">
        <v>0.12864848832883322</v>
      </c>
      <c r="I316" s="40">
        <v>49.81467436702475</v>
      </c>
      <c r="J316" s="65">
        <v>7.0213228289015925E-2</v>
      </c>
      <c r="K316" s="65">
        <v>0.40091051913153664</v>
      </c>
      <c r="L316" s="65">
        <v>9.3635700548072385E-3</v>
      </c>
      <c r="M316" s="39">
        <v>100.05307251913158</v>
      </c>
      <c r="N316" s="40">
        <v>91.055090617726364</v>
      </c>
    </row>
    <row r="317" spans="2:14" x14ac:dyDescent="0.25">
      <c r="B317">
        <v>32</v>
      </c>
      <c r="C317" s="40">
        <v>41.01818832824555</v>
      </c>
      <c r="D317" s="60">
        <v>3.0645566560834254E-3</v>
      </c>
      <c r="E317" s="60"/>
      <c r="F317" s="60">
        <v>4.6003253675603123E-2</v>
      </c>
      <c r="G317" s="40">
        <v>8.8331532494931277</v>
      </c>
      <c r="H317" s="60">
        <v>0.1112105970115377</v>
      </c>
      <c r="I317" s="40">
        <v>49.521161277295249</v>
      </c>
      <c r="J317" s="60">
        <v>6.8317773602880286E-2</v>
      </c>
      <c r="K317" s="34"/>
      <c r="L317" s="34"/>
      <c r="M317" s="39">
        <v>100.275516</v>
      </c>
      <c r="N317" s="40">
        <v>90.903942062939393</v>
      </c>
    </row>
    <row r="318" spans="2:14" x14ac:dyDescent="0.25">
      <c r="B318">
        <v>33</v>
      </c>
      <c r="C318" s="40">
        <v>41.031580326622752</v>
      </c>
      <c r="D318" s="60"/>
      <c r="E318" s="60">
        <v>1.6329963509673213E-2</v>
      </c>
      <c r="F318" s="60">
        <v>2.6525024015405029E-2</v>
      </c>
      <c r="G318" s="40">
        <v>8.8133221586824568</v>
      </c>
      <c r="H318" s="60">
        <v>0.133796493081868</v>
      </c>
      <c r="I318" s="40">
        <v>49.497485497784886</v>
      </c>
      <c r="J318" s="60">
        <v>7.9461648610441943E-2</v>
      </c>
      <c r="K318" s="34"/>
      <c r="L318" s="34"/>
      <c r="M318" s="39">
        <v>99.626677000000015</v>
      </c>
      <c r="N318" s="40">
        <v>90.918561992229044</v>
      </c>
    </row>
    <row r="319" spans="2:14" x14ac:dyDescent="0.25">
      <c r="B319">
        <v>34</v>
      </c>
      <c r="C319" s="40">
        <v>41.716772154371128</v>
      </c>
      <c r="D319" s="60">
        <v>9.6414640536954931E-3</v>
      </c>
      <c r="E319" s="60">
        <v>5.722981120120171E-3</v>
      </c>
      <c r="F319" s="60">
        <v>4.9292035379495495E-2</v>
      </c>
      <c r="G319" s="40">
        <v>8.581286085616302</v>
      </c>
      <c r="H319" s="60">
        <v>0.13266590019514085</v>
      </c>
      <c r="I319" s="40">
        <v>49.029425447878211</v>
      </c>
      <c r="J319" s="60">
        <v>7.1954113163589448E-2</v>
      </c>
      <c r="K319" s="34"/>
      <c r="L319" s="34"/>
      <c r="M319" s="39">
        <v>99.196553000000009</v>
      </c>
      <c r="N319" s="40">
        <v>91.059414015584778</v>
      </c>
    </row>
    <row r="320" spans="2:14" x14ac:dyDescent="0.25">
      <c r="B320">
        <v>35</v>
      </c>
      <c r="C320" s="40">
        <v>41.609940424869322</v>
      </c>
      <c r="D320" s="65">
        <v>2.6527393620430595E-3</v>
      </c>
      <c r="E320" s="65">
        <v>2.1784435521892593E-2</v>
      </c>
      <c r="F320" s="65">
        <v>6.854158954280749E-3</v>
      </c>
      <c r="G320" s="40">
        <v>8.7639514482153444</v>
      </c>
      <c r="H320" s="65">
        <v>0.12781907386344427</v>
      </c>
      <c r="I320" s="40">
        <v>48.987653211809423</v>
      </c>
      <c r="J320" s="65">
        <v>7.0414993047075186E-2</v>
      </c>
      <c r="K320" s="65">
        <v>0.39651609295074824</v>
      </c>
      <c r="L320" s="65">
        <v>1.2413421406411667E-2</v>
      </c>
      <c r="M320" s="39">
        <v>100.48173509295077</v>
      </c>
      <c r="N320" s="40">
        <v>90.879382325630402</v>
      </c>
    </row>
    <row r="321" spans="2:14" x14ac:dyDescent="0.25">
      <c r="B321">
        <v>36</v>
      </c>
      <c r="C321" s="40">
        <v>42.894016738960708</v>
      </c>
      <c r="D321" s="60">
        <v>1.2072683937583126E-2</v>
      </c>
      <c r="E321" s="60">
        <v>2.608736525835469E-2</v>
      </c>
      <c r="F321" s="60">
        <v>8.9675816534881506E-2</v>
      </c>
      <c r="G321" s="40">
        <v>8.3586039730495028</v>
      </c>
      <c r="H321" s="60">
        <v>0.12216040828600837</v>
      </c>
      <c r="I321" s="40">
        <v>48.014589305187123</v>
      </c>
      <c r="J321" s="60">
        <v>8.4026278973008378E-2</v>
      </c>
      <c r="K321" s="34"/>
      <c r="L321" s="34"/>
      <c r="M321" s="39">
        <v>100.309095</v>
      </c>
      <c r="N321" s="40">
        <v>91.103090057625977</v>
      </c>
    </row>
    <row r="322" spans="2:14" x14ac:dyDescent="0.25">
      <c r="B322">
        <v>37</v>
      </c>
      <c r="C322" s="40">
        <v>42.447063544839324</v>
      </c>
      <c r="D322" s="60">
        <v>3.6376115629125024E-3</v>
      </c>
      <c r="E322" s="60">
        <v>5.3274702862075793E-3</v>
      </c>
      <c r="F322" s="60"/>
      <c r="G322" s="40">
        <v>8.4780432913105415</v>
      </c>
      <c r="H322" s="60">
        <v>0.13820615937248279</v>
      </c>
      <c r="I322" s="40">
        <v>48.438234875932508</v>
      </c>
      <c r="J322" s="60">
        <v>8.8095425960852014E-2</v>
      </c>
      <c r="K322" s="34"/>
      <c r="L322" s="34"/>
      <c r="M322" s="39">
        <v>99.653300999999999</v>
      </c>
      <c r="N322" s="40">
        <v>91.059193856622542</v>
      </c>
    </row>
    <row r="323" spans="2:14" x14ac:dyDescent="0.25">
      <c r="B323">
        <v>38</v>
      </c>
      <c r="C323" s="40">
        <v>41.873737556374074</v>
      </c>
      <c r="D323" s="60">
        <v>1.1018130111120868E-3</v>
      </c>
      <c r="E323" s="60">
        <v>1.9872993650974051E-2</v>
      </c>
      <c r="F323" s="60"/>
      <c r="G323" s="40">
        <v>8.5074594758824826</v>
      </c>
      <c r="H323" s="60">
        <v>0.12952558595465277</v>
      </c>
      <c r="I323" s="40">
        <v>48.977606316480085</v>
      </c>
      <c r="J323" s="60">
        <v>8.7101749081741758E-2</v>
      </c>
      <c r="K323" s="34"/>
      <c r="L323" s="34"/>
      <c r="M323" s="39">
        <v>99.109376000000012</v>
      </c>
      <c r="N323" s="40">
        <v>91.120956957061978</v>
      </c>
    </row>
    <row r="324" spans="2:14" x14ac:dyDescent="0.25">
      <c r="B324">
        <v>39</v>
      </c>
      <c r="C324" s="40">
        <v>41.037643703757368</v>
      </c>
      <c r="D324" s="65">
        <v>3.2877579144439451E-3</v>
      </c>
      <c r="E324" s="65">
        <v>2.1153083058091104E-2</v>
      </c>
      <c r="F324" s="65">
        <v>8.5200615022551947E-3</v>
      </c>
      <c r="G324" s="40">
        <v>8.8146245334784439</v>
      </c>
      <c r="H324" s="65">
        <v>0.13015204590348525</v>
      </c>
      <c r="I324" s="40">
        <v>49.50479991071753</v>
      </c>
      <c r="J324" s="65">
        <v>7.0264657083285678E-2</v>
      </c>
      <c r="K324" s="65">
        <v>0.3981750905666876</v>
      </c>
      <c r="L324" s="65">
        <v>1.1379156018388433E-2</v>
      </c>
      <c r="M324" s="39">
        <v>100.0101320905667</v>
      </c>
      <c r="N324" s="40">
        <v>90.918561992229058</v>
      </c>
    </row>
    <row r="325" spans="2:14" x14ac:dyDescent="0.25">
      <c r="B325">
        <v>40</v>
      </c>
      <c r="C325" s="40">
        <v>41.724059276755348</v>
      </c>
      <c r="D325" s="34"/>
      <c r="E325" s="60"/>
      <c r="F325" s="60"/>
      <c r="G325" s="40">
        <v>8.5365131966796071</v>
      </c>
      <c r="H325" s="60">
        <v>0.13119037002572312</v>
      </c>
      <c r="I325" s="40">
        <v>49.132083688846237</v>
      </c>
      <c r="J325" s="60">
        <v>7.4873774713775473E-2</v>
      </c>
      <c r="K325" s="34"/>
      <c r="L325" s="34"/>
      <c r="M325" s="39">
        <v>99.681097000000008</v>
      </c>
      <c r="N325" s="40">
        <v>91.118851602243907</v>
      </c>
    </row>
    <row r="326" spans="2:14" x14ac:dyDescent="0.25">
      <c r="B326">
        <v>41</v>
      </c>
      <c r="C326" s="40">
        <v>41.453158425212131</v>
      </c>
      <c r="D326" s="34"/>
      <c r="E326" s="60">
        <v>2.775437623146923E-2</v>
      </c>
      <c r="F326" s="60"/>
      <c r="G326" s="40">
        <v>8.6994785896067608</v>
      </c>
      <c r="H326" s="60">
        <v>0.12860897173848282</v>
      </c>
      <c r="I326" s="40">
        <v>49.203167930651531</v>
      </c>
      <c r="J326" s="60">
        <v>8.6016566938660347E-2</v>
      </c>
      <c r="K326" s="34"/>
      <c r="L326" s="34"/>
      <c r="M326" s="39">
        <v>99.548265000000001</v>
      </c>
      <c r="N326" s="40">
        <v>90.976501579973288</v>
      </c>
    </row>
    <row r="327" spans="2:14" x14ac:dyDescent="0.25">
      <c r="B327">
        <v>42</v>
      </c>
      <c r="C327" s="40">
        <v>42.074373559751642</v>
      </c>
      <c r="D327" s="34"/>
      <c r="E327" s="60"/>
      <c r="F327" s="60">
        <v>7.6559776520063669E-2</v>
      </c>
      <c r="G327" s="40">
        <v>8.5636700765314835</v>
      </c>
      <c r="H327" s="60">
        <v>0.14054307379615749</v>
      </c>
      <c r="I327" s="40">
        <v>48.664889441093173</v>
      </c>
      <c r="J327" s="60">
        <v>8.288524228236345E-2</v>
      </c>
      <c r="K327" s="34"/>
      <c r="L327" s="34"/>
      <c r="M327" s="39">
        <v>100.73566500000001</v>
      </c>
      <c r="N327" s="40">
        <v>91.015289326659669</v>
      </c>
    </row>
    <row r="328" spans="2:14" x14ac:dyDescent="0.25">
      <c r="B328">
        <v>43</v>
      </c>
      <c r="C328" s="40">
        <v>41.916222470188693</v>
      </c>
      <c r="D328" s="65">
        <v>3.0572455835417636E-3</v>
      </c>
      <c r="E328" s="65">
        <v>2.1701083602923971E-2</v>
      </c>
      <c r="F328" s="65">
        <v>8.9462105299406014E-3</v>
      </c>
      <c r="G328" s="40">
        <v>8.5328199560972244</v>
      </c>
      <c r="H328" s="65">
        <v>0.13000423594876831</v>
      </c>
      <c r="I328" s="40">
        <v>48.863441395620974</v>
      </c>
      <c r="J328" s="65">
        <v>7.4553102853963535E-2</v>
      </c>
      <c r="K328" s="65">
        <v>0.41035456615505755</v>
      </c>
      <c r="L328" s="65">
        <v>2.0116332088067887E-2</v>
      </c>
      <c r="M328" s="39">
        <v>99.29020956615507</v>
      </c>
      <c r="N328" s="40">
        <v>91.077899821088749</v>
      </c>
    </row>
    <row r="329" spans="2:14" x14ac:dyDescent="0.25">
      <c r="B329">
        <v>44</v>
      </c>
      <c r="C329" s="40">
        <v>41.060306340649795</v>
      </c>
      <c r="D329" s="60">
        <v>2.6036896570957786E-3</v>
      </c>
      <c r="E329" s="60"/>
      <c r="F329" s="60">
        <v>0.12966454791169885</v>
      </c>
      <c r="G329" s="40">
        <v>8.7565275046739206</v>
      </c>
      <c r="H329" s="60">
        <v>0.10961794427580183</v>
      </c>
      <c r="I329" s="40">
        <v>49.468096013997048</v>
      </c>
      <c r="J329" s="60">
        <v>7.1689794286334541E-2</v>
      </c>
      <c r="K329" s="34"/>
      <c r="L329" s="34"/>
      <c r="M329" s="39">
        <v>99.627848999999998</v>
      </c>
      <c r="N329" s="40">
        <v>90.966921680001875</v>
      </c>
    </row>
    <row r="330" spans="2:14" x14ac:dyDescent="0.25">
      <c r="B330">
        <v>45</v>
      </c>
      <c r="C330" s="40">
        <v>41.692149020572202</v>
      </c>
      <c r="D330" s="60"/>
      <c r="E330" s="60">
        <v>2.1964930345008977E-2</v>
      </c>
      <c r="F330" s="60"/>
      <c r="G330" s="40">
        <v>8.5668730833209707</v>
      </c>
      <c r="H330" s="60">
        <v>0.10665621927673501</v>
      </c>
      <c r="I330" s="40">
        <v>49.127210411827186</v>
      </c>
      <c r="J330" s="60">
        <v>8.496541286315544E-2</v>
      </c>
      <c r="K330" s="34"/>
      <c r="L330" s="34"/>
      <c r="M330" s="39">
        <v>99.954790000000003</v>
      </c>
      <c r="N330" s="40">
        <v>91.089275196826279</v>
      </c>
    </row>
    <row r="331" spans="2:14" x14ac:dyDescent="0.25">
      <c r="B331">
        <v>46</v>
      </c>
      <c r="C331" s="40">
        <v>41.663681425855394</v>
      </c>
      <c r="D331" s="60"/>
      <c r="E331" s="60">
        <v>2.140287685717859E-2</v>
      </c>
      <c r="F331" s="60">
        <v>4.8947685830723127E-2</v>
      </c>
      <c r="G331" s="40">
        <v>8.6118994160288498</v>
      </c>
      <c r="H331" s="60">
        <v>0.14153600010628248</v>
      </c>
      <c r="I331" s="40">
        <v>49.013809524612334</v>
      </c>
      <c r="J331" s="60">
        <v>9.491425306518908E-2</v>
      </c>
      <c r="K331" s="34"/>
      <c r="L331" s="34"/>
      <c r="M331" s="39">
        <v>99.056776999999997</v>
      </c>
      <c r="N331" s="40">
        <v>91.027778430080303</v>
      </c>
    </row>
    <row r="332" spans="2:14" x14ac:dyDescent="0.25">
      <c r="B332">
        <v>47</v>
      </c>
      <c r="C332" s="40">
        <v>41.700747192446137</v>
      </c>
      <c r="D332" s="65">
        <v>3.3247500105828519E-3</v>
      </c>
      <c r="E332" s="65">
        <v>2.2585439909043825E-2</v>
      </c>
      <c r="F332" s="65">
        <v>6.2303970343069474E-3</v>
      </c>
      <c r="G332" s="40">
        <v>8.5317436723620492</v>
      </c>
      <c r="H332" s="65">
        <v>0.1291077832818856</v>
      </c>
      <c r="I332" s="40">
        <v>49.104632589957596</v>
      </c>
      <c r="J332" s="65">
        <v>7.0415317624618112E-2</v>
      </c>
      <c r="K332" s="65">
        <v>0.3995765976982904</v>
      </c>
      <c r="L332" s="65">
        <v>1.4474092627495189E-2</v>
      </c>
      <c r="M332" s="39">
        <v>100.13639859769829</v>
      </c>
      <c r="N332" s="40">
        <v>91.118851602243922</v>
      </c>
    </row>
    <row r="333" spans="2:14" x14ac:dyDescent="0.25">
      <c r="B333">
        <v>48</v>
      </c>
      <c r="C333" s="40">
        <v>40.751408787189305</v>
      </c>
      <c r="D333" s="60">
        <v>3.1562421800707522E-3</v>
      </c>
      <c r="E333" s="60">
        <v>1.4825291692313225E-2</v>
      </c>
      <c r="F333" s="60">
        <v>2.4859930445066829E-2</v>
      </c>
      <c r="G333" s="40">
        <v>8.8840779091242474</v>
      </c>
      <c r="H333" s="60">
        <v>0.12403127112276126</v>
      </c>
      <c r="I333" s="40">
        <v>49.718453648397322</v>
      </c>
      <c r="J333" s="60">
        <v>7.7117852323951644E-2</v>
      </c>
      <c r="K333" s="34"/>
      <c r="L333" s="34"/>
      <c r="M333" s="39">
        <v>99.485395000000025</v>
      </c>
      <c r="N333" s="40">
        <v>90.889274939975522</v>
      </c>
    </row>
    <row r="334" spans="2:14" x14ac:dyDescent="0.25">
      <c r="B334">
        <v>49</v>
      </c>
      <c r="C334" s="40">
        <v>41.087311221846392</v>
      </c>
      <c r="D334" s="65">
        <v>3.6278767495767079E-3</v>
      </c>
      <c r="E334" s="65">
        <v>2.1806431924158334E-2</v>
      </c>
      <c r="F334" s="65">
        <v>6.7786656098818383E-3</v>
      </c>
      <c r="G334" s="40">
        <v>8.7622865699618568</v>
      </c>
      <c r="H334" s="65">
        <v>0.12891617845007464</v>
      </c>
      <c r="I334" s="40">
        <v>49.500630599706106</v>
      </c>
      <c r="J334" s="65">
        <v>6.9713086775919184E-2</v>
      </c>
      <c r="K334" s="65">
        <v>0.40585716080999606</v>
      </c>
      <c r="L334" s="65">
        <v>1.3072208166041212E-2</v>
      </c>
      <c r="M334" s="39">
        <v>99.968225160809993</v>
      </c>
      <c r="N334" s="40">
        <v>90.96692168000186</v>
      </c>
    </row>
    <row r="335" spans="2:14" x14ac:dyDescent="0.25">
      <c r="B335">
        <v>50</v>
      </c>
      <c r="C335" s="40">
        <v>40.748193098454138</v>
      </c>
      <c r="D335" s="65">
        <v>3.3007265638915835E-3</v>
      </c>
      <c r="E335" s="65">
        <v>2.1817561364919184E-2</v>
      </c>
      <c r="F335" s="65">
        <v>9.5242645917894761E-3</v>
      </c>
      <c r="G335" s="40">
        <v>8.8833768676116964</v>
      </c>
      <c r="H335" s="65">
        <v>0.12775038016148352</v>
      </c>
      <c r="I335" s="40">
        <v>49.714530371237466</v>
      </c>
      <c r="J335" s="65">
        <v>7.2663223793100487E-2</v>
      </c>
      <c r="K335" s="65">
        <v>0.40143327919967553</v>
      </c>
      <c r="L335" s="65">
        <v>1.7410227021842268E-2</v>
      </c>
      <c r="M335" s="39">
        <v>99.894679279199678</v>
      </c>
      <c r="N335" s="40">
        <v>90.889274939975522</v>
      </c>
    </row>
    <row r="336" spans="2:14" x14ac:dyDescent="0.25">
      <c r="B336">
        <v>51</v>
      </c>
      <c r="C336" s="40">
        <v>40.880456823635903</v>
      </c>
      <c r="D336" s="60">
        <v>1.1663411050026229E-3</v>
      </c>
      <c r="E336" s="60"/>
      <c r="F336" s="60">
        <v>0.1228901228755436</v>
      </c>
      <c r="G336" s="40">
        <v>8.7737004157352487</v>
      </c>
      <c r="H336" s="60">
        <v>0.12043879562209844</v>
      </c>
      <c r="I336" s="40">
        <v>49.631132057212042</v>
      </c>
      <c r="J336" s="60">
        <v>6.8028855882217631E-2</v>
      </c>
      <c r="K336" s="34"/>
      <c r="L336" s="34"/>
      <c r="M336" s="39">
        <v>99.456325000000007</v>
      </c>
      <c r="N336" s="40">
        <v>90.977853743486747</v>
      </c>
    </row>
    <row r="337" spans="1:14" x14ac:dyDescent="0.25">
      <c r="B337">
        <v>52</v>
      </c>
      <c r="C337" s="40">
        <v>40.869752036717784</v>
      </c>
      <c r="D337" s="65">
        <v>3.9018295654672536E-3</v>
      </c>
      <c r="E337" s="65">
        <v>2.1557709015604037E-2</v>
      </c>
      <c r="F337" s="65">
        <v>2.4743800495145795E-3</v>
      </c>
      <c r="G337" s="40">
        <v>8.7190186830189695</v>
      </c>
      <c r="H337" s="65">
        <v>0.12949322703391269</v>
      </c>
      <c r="I337" s="40">
        <v>49.761916923364296</v>
      </c>
      <c r="J337" s="65">
        <v>6.8556836660736933E-2</v>
      </c>
      <c r="K337" s="65">
        <v>0.41382546665368203</v>
      </c>
      <c r="L337" s="65">
        <v>9.502907920023446E-3</v>
      </c>
      <c r="M337" s="39">
        <v>99.751839466653692</v>
      </c>
      <c r="N337" s="40">
        <v>91.050507030710008</v>
      </c>
    </row>
    <row r="338" spans="1:14" x14ac:dyDescent="0.25">
      <c r="B338">
        <v>53</v>
      </c>
      <c r="C338" s="40">
        <v>40.782533368204454</v>
      </c>
      <c r="D338" s="60">
        <v>1.911659380531577E-3</v>
      </c>
      <c r="E338" s="60">
        <v>7.185719648473035E-3</v>
      </c>
      <c r="F338" s="60">
        <v>6.5986242571298648E-2</v>
      </c>
      <c r="G338" s="40">
        <v>8.8008818588703868</v>
      </c>
      <c r="H338" s="60">
        <v>0.13257437789734622</v>
      </c>
      <c r="I338" s="40">
        <v>49.73763774770611</v>
      </c>
      <c r="J338" s="60">
        <v>7.1360285024414355E-2</v>
      </c>
      <c r="K338" s="34"/>
      <c r="L338" s="34"/>
      <c r="M338" s="39">
        <v>100.01781800000001</v>
      </c>
      <c r="N338" s="40">
        <v>90.970056047723475</v>
      </c>
    </row>
    <row r="339" spans="1:14" ht="17.25" x14ac:dyDescent="0.25">
      <c r="B339" s="42" t="s">
        <v>89</v>
      </c>
      <c r="C339" s="43">
        <f>AVERAGE(C286:C338)</f>
        <v>41.287672389919869</v>
      </c>
      <c r="D339" s="44">
        <f>AVERAGE(D337,D334:D335,D332,D328,D324,D320,D316,D312,D308,D304,D300,D288,D292,D296)</f>
        <v>3.238665535375761E-3</v>
      </c>
      <c r="E339" s="44">
        <f>AVERAGE(E337,E334:E335,E332,E328,E324,E320,E316,E312,E308,E304,E300,E288,E292,E296)</f>
        <v>2.1550760766061963E-2</v>
      </c>
      <c r="F339" s="44">
        <f>AVERAGE(F337,F334:F335,F332,F328,F324,F320,F316,F312,F308,F304,F300,F288,F292,F296)</f>
        <v>6.7820251471012111E-3</v>
      </c>
      <c r="G339" s="43">
        <f>AVERAGE(G286:G338)</f>
        <v>8.6761110341558698</v>
      </c>
      <c r="H339" s="44">
        <f>AVERAGE(H337,H334:H335,H332,H328,H324,H320,H316,H312,H308,H304,H300,H288,H292,H296)</f>
        <v>0.12889682359917617</v>
      </c>
      <c r="I339" s="43">
        <f>AVERAGE(I286:I338)</f>
        <v>49.35351898838568</v>
      </c>
      <c r="J339" s="44">
        <f>AVERAGE(J286:J338)</f>
        <v>7.6458022620979185E-2</v>
      </c>
      <c r="K339" s="44">
        <f>AVERAGE(K337,K334:K335,K332,K328,K324,K320,K316,K312,K308,K304,K300,K288,K292,K296)</f>
        <v>0.40026602289553698</v>
      </c>
      <c r="L339" s="44">
        <f>AVERAGE(L337,L334:L335,L332,L328,L324,L320,L316,L312,L308,L304,L300,L288,L292,L296)</f>
        <v>1.2395661357244131E-2</v>
      </c>
      <c r="M339" s="45">
        <f>AVERAGE(M286:M338)</f>
        <v>99.711513987611951</v>
      </c>
      <c r="N339" s="43">
        <f>AVERAGE(N286:N338)</f>
        <v>91.023642080890426</v>
      </c>
    </row>
    <row r="340" spans="1:14" ht="17.25" x14ac:dyDescent="0.25">
      <c r="A340" s="53"/>
      <c r="B340" s="49" t="s">
        <v>90</v>
      </c>
      <c r="C340" s="50">
        <f t="shared" ref="C340:J340" si="33">2*_xlfn.STDEV.P(C286:C338)</f>
        <v>1.1069875448545583</v>
      </c>
      <c r="D340" s="51">
        <f>_xlfn.STDEV.P(D337,D334:D335,D332,D328,D324,D320,D316,D312,D308,D304,D300,D296,D292,D288)*2</f>
        <v>1.0838348093564062E-3</v>
      </c>
      <c r="E340" s="51">
        <f>_xlfn.STDEV.P(E337,E334:E335,E332,E328,E324,E320,E316,E312,E308,E304,E300,E296,E292,E288)*2</f>
        <v>1.1833998879698009E-3</v>
      </c>
      <c r="F340" s="51">
        <f>_xlfn.STDEV.P(F337,F334:F335,F332,F328,F324,F320,F316,F312,F308,F304,F300,F296,F292,F288)*2</f>
        <v>4.4270451051569284E-3</v>
      </c>
      <c r="G340" s="50">
        <f t="shared" si="33"/>
        <v>0.29284538973489621</v>
      </c>
      <c r="H340" s="51">
        <f>_xlfn.STDEV.P(H337,H334:H335,H332,H328,H324,H320,H316,H312,H308,H304,H300,H296,H292,H288)*2</f>
        <v>2.3274804539861783E-3</v>
      </c>
      <c r="I340" s="50">
        <f t="shared" si="33"/>
        <v>0.92968101385079349</v>
      </c>
      <c r="J340" s="51">
        <f t="shared" si="33"/>
        <v>1.9049520225413761E-2</v>
      </c>
      <c r="K340" s="51">
        <f>_xlfn.STDEV.P(K337,K334:K335,K332,K328,K324,K320,K316,K312,K308,K304,K300,K296,K292,K288)*2</f>
        <v>1.2087305701449887E-2</v>
      </c>
      <c r="L340" s="51">
        <f>_xlfn.STDEV.P(L337,L334:L335,L332,L328,L324,L320,L316,L312,L308,L304,L300,L296,L292,L288)*2</f>
        <v>8.2256652841513136E-3</v>
      </c>
      <c r="M340" s="52">
        <f>2*_xlfn.STDEV.P(M286:M338)</f>
        <v>0.82342259119275263</v>
      </c>
      <c r="N340" s="50">
        <f>2*_xlfn.STDEV.P(N286:N338)</f>
        <v>0.23179836708862567</v>
      </c>
    </row>
    <row r="341" spans="1:14" x14ac:dyDescent="0.25">
      <c r="A341" s="76" t="s">
        <v>115</v>
      </c>
      <c r="B341" s="75">
        <v>1</v>
      </c>
      <c r="C341" s="80">
        <v>40.893764853020116</v>
      </c>
      <c r="D341" s="104"/>
      <c r="E341" s="104"/>
      <c r="F341" s="104">
        <v>2.6407381173399389E-2</v>
      </c>
      <c r="G341" s="80">
        <v>9.4609832879778075</v>
      </c>
      <c r="H341" s="104">
        <v>0.15629741091467594</v>
      </c>
      <c r="I341" s="80">
        <v>48.995757444808554</v>
      </c>
      <c r="J341" s="104">
        <v>0.10281263005816313</v>
      </c>
      <c r="K341" s="104">
        <v>0.36397699204727263</v>
      </c>
      <c r="L341" s="82"/>
      <c r="M341" s="87">
        <v>99.400239000000013</v>
      </c>
      <c r="N341" s="114">
        <v>90.226350776264383</v>
      </c>
    </row>
    <row r="342" spans="1:14" x14ac:dyDescent="0.25">
      <c r="A342" s="54"/>
      <c r="B342" s="75">
        <v>2</v>
      </c>
      <c r="C342" s="80">
        <v>40.629506353030649</v>
      </c>
      <c r="D342" s="104"/>
      <c r="E342" s="104"/>
      <c r="F342" s="104">
        <v>2.7141659420486026E-2</v>
      </c>
      <c r="G342" s="80">
        <v>9.4705917473917172</v>
      </c>
      <c r="H342" s="104">
        <v>0.13094302856841397</v>
      </c>
      <c r="I342" s="80">
        <v>49.246433994874501</v>
      </c>
      <c r="J342" s="104">
        <v>0.10094939787107333</v>
      </c>
      <c r="K342" s="104">
        <v>0.39443381884316392</v>
      </c>
      <c r="L342" s="82"/>
      <c r="M342" s="87">
        <v>100.141261</v>
      </c>
      <c r="N342" s="114">
        <v>90.262342725372719</v>
      </c>
    </row>
    <row r="343" spans="1:14" x14ac:dyDescent="0.25">
      <c r="A343" s="54"/>
      <c r="B343" s="75">
        <v>3</v>
      </c>
      <c r="C343" s="80">
        <v>40.718437564052074</v>
      </c>
      <c r="D343" s="104"/>
      <c r="E343" s="104"/>
      <c r="F343" s="104">
        <v>3.1118116499674046E-2</v>
      </c>
      <c r="G343" s="80">
        <v>9.4915056884993305</v>
      </c>
      <c r="H343" s="104">
        <v>0.14914148589706513</v>
      </c>
      <c r="I343" s="80">
        <v>49.114967275861382</v>
      </c>
      <c r="J343" s="104">
        <v>0.10410984611097068</v>
      </c>
      <c r="K343" s="104">
        <v>0.39072002307950315</v>
      </c>
      <c r="L343" s="82"/>
      <c r="M343" s="87">
        <v>99.967489999999998</v>
      </c>
      <c r="N343" s="114">
        <v>90.21937467874875</v>
      </c>
    </row>
    <row r="344" spans="1:14" x14ac:dyDescent="0.25">
      <c r="A344" s="54"/>
      <c r="B344" s="75">
        <v>4</v>
      </c>
      <c r="C344" s="80">
        <v>40.849635601629636</v>
      </c>
      <c r="D344" s="104"/>
      <c r="E344" s="104"/>
      <c r="F344" s="104">
        <v>3.9976780991493904E-2</v>
      </c>
      <c r="G344" s="80">
        <v>9.3168712276458017</v>
      </c>
      <c r="H344" s="104">
        <v>0.14167998312866276</v>
      </c>
      <c r="I344" s="80">
        <v>49.182000148032643</v>
      </c>
      <c r="J344" s="104">
        <v>0.10211562145763931</v>
      </c>
      <c r="K344" s="104">
        <v>0.36772063711413272</v>
      </c>
      <c r="L344" s="82"/>
      <c r="M344" s="87">
        <v>100.38327</v>
      </c>
      <c r="N344" s="114">
        <v>90.39387034371606</v>
      </c>
    </row>
    <row r="345" spans="1:14" x14ac:dyDescent="0.25">
      <c r="A345" s="54"/>
      <c r="B345" s="75">
        <v>5</v>
      </c>
      <c r="C345" s="80">
        <v>41.095387570724355</v>
      </c>
      <c r="D345" s="104"/>
      <c r="E345" s="104">
        <v>1.7525114451007413E-2</v>
      </c>
      <c r="F345" s="104">
        <v>4.5048646283996553E-2</v>
      </c>
      <c r="G345" s="80">
        <v>9.4385259257568492</v>
      </c>
      <c r="H345" s="104">
        <v>0.1567480972035781</v>
      </c>
      <c r="I345" s="80">
        <v>48.795164813155267</v>
      </c>
      <c r="J345" s="104">
        <v>8.8810643637961192E-2</v>
      </c>
      <c r="K345" s="104">
        <v>0.36278918878697003</v>
      </c>
      <c r="L345" s="82"/>
      <c r="M345" s="87">
        <v>100.41589200000001</v>
      </c>
      <c r="N345" s="114">
        <v>90.211119792724972</v>
      </c>
    </row>
    <row r="346" spans="1:14" x14ac:dyDescent="0.25">
      <c r="A346" s="54"/>
      <c r="B346" s="75">
        <v>6</v>
      </c>
      <c r="C346" s="80">
        <v>40.888369574363317</v>
      </c>
      <c r="D346" s="104"/>
      <c r="E346" s="104"/>
      <c r="F346" s="104">
        <v>3.8087627570952118E-2</v>
      </c>
      <c r="G346" s="80">
        <v>9.5131350160700183</v>
      </c>
      <c r="H346" s="104">
        <v>0.14133649028174414</v>
      </c>
      <c r="I346" s="80">
        <v>48.931077785485591</v>
      </c>
      <c r="J346" s="104">
        <v>0.10431479970567026</v>
      </c>
      <c r="K346" s="104">
        <v>0.38367870652270986</v>
      </c>
      <c r="L346" s="82"/>
      <c r="M346" s="87">
        <v>100.66261</v>
      </c>
      <c r="N346" s="114">
        <v>90.166060544694474</v>
      </c>
    </row>
    <row r="347" spans="1:14" ht="14.25" customHeight="1" x14ac:dyDescent="0.25">
      <c r="A347" s="54"/>
      <c r="B347" s="75">
        <v>7</v>
      </c>
      <c r="C347" s="80">
        <v>40.787502096866149</v>
      </c>
      <c r="D347" s="104"/>
      <c r="E347" s="104"/>
      <c r="F347" s="104">
        <v>2.3199370208831421E-2</v>
      </c>
      <c r="G347" s="80">
        <v>9.4771801726874934</v>
      </c>
      <c r="H347" s="104">
        <v>0.13629492531047488</v>
      </c>
      <c r="I347" s="80">
        <v>49.100884688312682</v>
      </c>
      <c r="J347" s="104">
        <v>0.10612524658641087</v>
      </c>
      <c r="K347" s="104">
        <v>0.36881350002794816</v>
      </c>
      <c r="L347" s="82"/>
      <c r="M347" s="87">
        <v>100.02426700000001</v>
      </c>
      <c r="N347" s="114">
        <v>90.230167058284778</v>
      </c>
    </row>
    <row r="348" spans="1:14" x14ac:dyDescent="0.25">
      <c r="A348" s="54"/>
      <c r="B348" s="75">
        <v>8</v>
      </c>
      <c r="C348" s="80">
        <v>40.844403521419295</v>
      </c>
      <c r="D348" s="104"/>
      <c r="E348" s="104">
        <v>2.1754858364615763E-2</v>
      </c>
      <c r="F348" s="104">
        <v>2.2652775774947967E-2</v>
      </c>
      <c r="G348" s="80">
        <v>9.5977029701536836</v>
      </c>
      <c r="H348" s="104">
        <v>0.15237250761047155</v>
      </c>
      <c r="I348" s="80">
        <v>48.870770910920406</v>
      </c>
      <c r="J348" s="104">
        <v>0.10049416084208623</v>
      </c>
      <c r="K348" s="104">
        <v>0.38984829491450007</v>
      </c>
      <c r="L348" s="82"/>
      <c r="M348" s="87">
        <v>100.566042</v>
      </c>
      <c r="N348" s="114">
        <v>90.076287990491849</v>
      </c>
    </row>
    <row r="349" spans="1:14" x14ac:dyDescent="0.25">
      <c r="A349" s="54"/>
      <c r="B349" s="75">
        <v>9</v>
      </c>
      <c r="C349" s="80">
        <v>41.211013601334542</v>
      </c>
      <c r="D349" s="104"/>
      <c r="E349" s="104"/>
      <c r="F349" s="104">
        <v>3.0460632362567561E-2</v>
      </c>
      <c r="G349" s="80">
        <v>9.4074927144831353</v>
      </c>
      <c r="H349" s="104">
        <v>0.14676122212232526</v>
      </c>
      <c r="I349" s="80">
        <v>48.71837836032438</v>
      </c>
      <c r="J349" s="104">
        <v>0.10345855706043018</v>
      </c>
      <c r="K349" s="104">
        <v>0.38243491231262922</v>
      </c>
      <c r="L349" s="82"/>
      <c r="M349" s="87">
        <v>99.820645999999996</v>
      </c>
      <c r="N349" s="114">
        <v>90.22628443182613</v>
      </c>
    </row>
    <row r="350" spans="1:14" x14ac:dyDescent="0.25">
      <c r="A350" s="54"/>
      <c r="B350" s="75">
        <v>10</v>
      </c>
      <c r="C350" s="80">
        <v>40.822131316189648</v>
      </c>
      <c r="D350" s="104">
        <v>9.583463626322104E-3</v>
      </c>
      <c r="E350" s="104"/>
      <c r="F350" s="104"/>
      <c r="G350" s="80">
        <v>9.3741581532080165</v>
      </c>
      <c r="H350" s="104">
        <v>0.13926427784575207</v>
      </c>
      <c r="I350" s="80">
        <v>48.814554860152363</v>
      </c>
      <c r="J350" s="104">
        <v>9.1758006601426939E-2</v>
      </c>
      <c r="K350" s="105"/>
      <c r="L350" s="82"/>
      <c r="M350" s="87">
        <v>100.4751557</v>
      </c>
      <c r="N350" s="114">
        <v>90.274870900944194</v>
      </c>
    </row>
    <row r="351" spans="1:14" x14ac:dyDescent="0.25">
      <c r="A351" s="54"/>
      <c r="B351" s="75">
        <v>11</v>
      </c>
      <c r="C351" s="80">
        <v>40.292676837466246</v>
      </c>
      <c r="D351" s="104"/>
      <c r="E351" s="104">
        <v>1.7187878579137499E-2</v>
      </c>
      <c r="F351" s="104"/>
      <c r="G351" s="80">
        <v>9.4488301748581573</v>
      </c>
      <c r="H351" s="104">
        <v>0.14812921543977273</v>
      </c>
      <c r="I351" s="80">
        <v>49.104196821056995</v>
      </c>
      <c r="J351" s="104">
        <v>8.5002919212626024E-2</v>
      </c>
      <c r="K351" s="105"/>
      <c r="L351" s="82"/>
      <c r="M351" s="87">
        <v>100.3765527</v>
      </c>
      <c r="N351" s="114">
        <v>90.257138105104659</v>
      </c>
    </row>
    <row r="352" spans="1:14" x14ac:dyDescent="0.25">
      <c r="A352" s="54"/>
      <c r="B352" s="75">
        <v>12</v>
      </c>
      <c r="C352" s="80">
        <v>40.475281532698638</v>
      </c>
      <c r="D352" s="104"/>
      <c r="E352" s="104"/>
      <c r="F352" s="104"/>
      <c r="G352" s="80">
        <v>9.5603099852630589</v>
      </c>
      <c r="H352" s="104">
        <v>0.13101523297111323</v>
      </c>
      <c r="I352" s="80">
        <v>48.986765871479236</v>
      </c>
      <c r="J352" s="104">
        <v>9.6882768222879084E-2</v>
      </c>
      <c r="K352" s="105"/>
      <c r="L352" s="82"/>
      <c r="M352" s="87">
        <v>100.3150527</v>
      </c>
      <c r="N352" s="114">
        <v>90.132232862648252</v>
      </c>
    </row>
    <row r="353" spans="1:14" x14ac:dyDescent="0.25">
      <c r="A353" s="54"/>
      <c r="B353" s="75">
        <v>13</v>
      </c>
      <c r="C353" s="80">
        <v>40.385789120830019</v>
      </c>
      <c r="D353" s="104">
        <v>1.0529321605586749E-2</v>
      </c>
      <c r="E353" s="104">
        <v>1.8846927512309711E-2</v>
      </c>
      <c r="F353" s="104"/>
      <c r="G353" s="80">
        <v>9.6020854643087006</v>
      </c>
      <c r="H353" s="104">
        <v>0.12780407637981453</v>
      </c>
      <c r="I353" s="80">
        <v>49.005300699110371</v>
      </c>
      <c r="J353" s="104">
        <v>0.10000662747237334</v>
      </c>
      <c r="K353" s="105"/>
      <c r="L353" s="82"/>
      <c r="M353" s="87">
        <v>100.32935070000001</v>
      </c>
      <c r="N353" s="114">
        <v>90.096761349753834</v>
      </c>
    </row>
    <row r="354" spans="1:14" x14ac:dyDescent="0.25">
      <c r="A354" s="54"/>
      <c r="B354" s="75">
        <v>14</v>
      </c>
      <c r="C354" s="80">
        <v>40.461876204627856</v>
      </c>
      <c r="D354" s="104"/>
      <c r="E354" s="104"/>
      <c r="F354" s="104"/>
      <c r="G354" s="80">
        <v>9.5833933192640366</v>
      </c>
      <c r="H354" s="104">
        <v>0.15899482821214417</v>
      </c>
      <c r="I354" s="80">
        <v>48.952539550222241</v>
      </c>
      <c r="J354" s="104">
        <v>9.4794678466921814E-2</v>
      </c>
      <c r="K354" s="105"/>
      <c r="L354" s="82"/>
      <c r="M354" s="87">
        <v>100.49509269999999</v>
      </c>
      <c r="N354" s="114">
        <v>90.10453326191724</v>
      </c>
    </row>
    <row r="355" spans="1:14" x14ac:dyDescent="0.25">
      <c r="A355" s="54"/>
      <c r="B355" s="75">
        <v>15</v>
      </c>
      <c r="C355" s="81">
        <v>40.511994352263521</v>
      </c>
      <c r="D355" s="104"/>
      <c r="E355" s="104"/>
      <c r="F355" s="104"/>
      <c r="G355" s="81">
        <v>9.5884354450883258</v>
      </c>
      <c r="H355" s="104">
        <v>0.16578576124509808</v>
      </c>
      <c r="I355" s="81">
        <v>48.891551076367769</v>
      </c>
      <c r="J355" s="104">
        <v>8.8718765957221418E-2</v>
      </c>
      <c r="K355" s="105"/>
      <c r="L355" s="83"/>
      <c r="M355" s="88">
        <v>99.81315570000001</v>
      </c>
      <c r="N355" s="114">
        <v>90.088716700725413</v>
      </c>
    </row>
    <row r="356" spans="1:14" x14ac:dyDescent="0.25">
      <c r="A356" s="54"/>
      <c r="B356" s="75">
        <v>16</v>
      </c>
      <c r="C356" s="81">
        <v>40.406315333490298</v>
      </c>
      <c r="D356" s="104"/>
      <c r="E356" s="104">
        <v>2.0291503119891727E-2</v>
      </c>
      <c r="F356" s="104"/>
      <c r="G356" s="81">
        <v>9.7013389917388189</v>
      </c>
      <c r="H356" s="104">
        <v>0.15228360313570535</v>
      </c>
      <c r="I356" s="81">
        <v>48.879392980527683</v>
      </c>
      <c r="J356" s="104">
        <v>8.9584285998042176E-2</v>
      </c>
      <c r="K356" s="105"/>
      <c r="L356" s="83"/>
      <c r="M356" s="88">
        <v>100.17493470000001</v>
      </c>
      <c r="N356" s="114">
        <v>89.981459342169714</v>
      </c>
    </row>
    <row r="357" spans="1:14" x14ac:dyDescent="0.25">
      <c r="A357" s="54"/>
      <c r="B357" s="75">
        <v>30</v>
      </c>
      <c r="C357" s="81">
        <v>40.644399626355138</v>
      </c>
      <c r="D357" s="104">
        <v>2.4003228079302864E-2</v>
      </c>
      <c r="E357" s="104">
        <v>1.2919046314709142E-2</v>
      </c>
      <c r="F357" s="104">
        <v>2.3456268455916959E-2</v>
      </c>
      <c r="G357" s="81">
        <v>9.7554698502401092</v>
      </c>
      <c r="H357" s="104">
        <v>0.14174453640414819</v>
      </c>
      <c r="I357" s="81">
        <v>48.922688522241017</v>
      </c>
      <c r="J357" s="104">
        <v>9.2815148376465331E-2</v>
      </c>
      <c r="K357" s="105"/>
      <c r="L357" s="83"/>
      <c r="M357" s="88">
        <v>100.00738201</v>
      </c>
      <c r="N357" s="114">
        <v>89.939201326239754</v>
      </c>
    </row>
    <row r="358" spans="1:14" x14ac:dyDescent="0.25">
      <c r="A358" s="54"/>
      <c r="B358" s="75">
        <v>31</v>
      </c>
      <c r="C358" s="81">
        <v>40.446297001506885</v>
      </c>
      <c r="D358" s="104">
        <v>2.1309775359108381E-2</v>
      </c>
      <c r="E358" s="104">
        <v>2.2900590331429469E-2</v>
      </c>
      <c r="F358" s="104">
        <v>3.3111379632871571E-2</v>
      </c>
      <c r="G358" s="81">
        <v>9.8759738582969394</v>
      </c>
      <c r="H358" s="104">
        <v>0.12899296376623048</v>
      </c>
      <c r="I358" s="81">
        <v>48.99551330971304</v>
      </c>
      <c r="J358" s="104">
        <v>9.6386715026004835E-2</v>
      </c>
      <c r="K358" s="105"/>
      <c r="L358" s="83"/>
      <c r="M358" s="88">
        <v>100.76596134</v>
      </c>
      <c r="N358" s="114">
        <v>89.841151460622456</v>
      </c>
    </row>
    <row r="359" spans="1:14" x14ac:dyDescent="0.25">
      <c r="A359" s="54"/>
      <c r="B359" s="75">
        <v>32</v>
      </c>
      <c r="C359" s="81">
        <v>40.472429151198817</v>
      </c>
      <c r="D359" s="104">
        <v>2.2025710956554406E-2</v>
      </c>
      <c r="E359" s="104">
        <v>3.762877953647234E-2</v>
      </c>
      <c r="F359" s="104">
        <v>2.4895149950670149E-2</v>
      </c>
      <c r="G359" s="81">
        <v>9.8044896605485459</v>
      </c>
      <c r="H359" s="104">
        <v>0.11589806383464595</v>
      </c>
      <c r="I359" s="81">
        <v>49.05386984544689</v>
      </c>
      <c r="J359" s="104">
        <v>9.0904104001258298E-2</v>
      </c>
      <c r="K359" s="105"/>
      <c r="L359" s="83"/>
      <c r="M359" s="88">
        <v>101.20445167</v>
      </c>
      <c r="N359" s="114">
        <v>89.918058028492581</v>
      </c>
    </row>
    <row r="360" spans="1:14" x14ac:dyDescent="0.25">
      <c r="A360" s="54"/>
      <c r="B360" s="75">
        <v>33</v>
      </c>
      <c r="C360" s="80">
        <v>40.294867619044929</v>
      </c>
      <c r="D360" s="104"/>
      <c r="E360" s="104"/>
      <c r="F360" s="104">
        <v>3.5645637533061159E-2</v>
      </c>
      <c r="G360" s="80">
        <v>9.8516567145196259</v>
      </c>
      <c r="H360" s="104">
        <v>0.14472474893484105</v>
      </c>
      <c r="I360" s="80">
        <v>49.201459758559544</v>
      </c>
      <c r="J360" s="104">
        <v>9.5900508855288488E-2</v>
      </c>
      <c r="K360" s="106"/>
      <c r="L360" s="82"/>
      <c r="M360" s="87">
        <v>101.717917</v>
      </c>
      <c r="N360" s="114">
        <v>89.901773708602661</v>
      </c>
    </row>
    <row r="361" spans="1:14" x14ac:dyDescent="0.25">
      <c r="A361" s="54"/>
      <c r="B361" s="75">
        <v>34</v>
      </c>
      <c r="C361" s="80">
        <v>39.761349287897382</v>
      </c>
      <c r="D361" s="104"/>
      <c r="E361" s="104">
        <v>3.1671963678630385E-2</v>
      </c>
      <c r="F361" s="104">
        <v>2.6173618001958103E-2</v>
      </c>
      <c r="G361" s="80">
        <v>9.9499079933741275</v>
      </c>
      <c r="H361" s="104">
        <v>0.14364276805205164</v>
      </c>
      <c r="I361" s="80">
        <v>49.578699952632142</v>
      </c>
      <c r="J361" s="104">
        <v>0.12560371648957239</v>
      </c>
      <c r="K361" s="106"/>
      <c r="L361" s="82"/>
      <c r="M361" s="87">
        <v>99.157097799999988</v>
      </c>
      <c r="N361" s="114">
        <v>89.881004476595223</v>
      </c>
    </row>
    <row r="362" spans="1:14" x14ac:dyDescent="0.25">
      <c r="A362" s="54"/>
      <c r="B362" s="75">
        <v>35</v>
      </c>
      <c r="C362" s="80">
        <v>40.096837979841162</v>
      </c>
      <c r="D362" s="104">
        <v>2.9726983127538562E-2</v>
      </c>
      <c r="E362" s="104"/>
      <c r="F362" s="104">
        <v>4.1140444834318571E-2</v>
      </c>
      <c r="G362" s="80">
        <v>9.6157500735359882</v>
      </c>
      <c r="H362" s="104">
        <v>0.1879312597234746</v>
      </c>
      <c r="I362" s="80">
        <v>49.550572042275803</v>
      </c>
      <c r="J362" s="104">
        <v>0.10191967320289402</v>
      </c>
      <c r="K362" s="106"/>
      <c r="L362" s="82"/>
      <c r="M362" s="87">
        <v>101.18753009999999</v>
      </c>
      <c r="N362" s="114">
        <v>90.182471234812411</v>
      </c>
    </row>
    <row r="363" spans="1:14" x14ac:dyDescent="0.25">
      <c r="A363" s="54"/>
      <c r="B363" s="75">
        <v>36</v>
      </c>
      <c r="C363" s="80">
        <v>39.937527551857187</v>
      </c>
      <c r="D363" s="104">
        <v>3.0986624378126135E-2</v>
      </c>
      <c r="E363" s="104">
        <v>1.5611559181538268E-2</v>
      </c>
      <c r="F363" s="104">
        <v>1.5061710666528587E-2</v>
      </c>
      <c r="G363" s="80">
        <v>9.8064891417013964</v>
      </c>
      <c r="H363" s="104">
        <v>0.17417387834955361</v>
      </c>
      <c r="I363" s="80">
        <v>49.54854456108103</v>
      </c>
      <c r="J363" s="104">
        <v>9.7547856442416161E-2</v>
      </c>
      <c r="K363" s="106"/>
      <c r="L363" s="82"/>
      <c r="M363" s="87">
        <v>101.4824965</v>
      </c>
      <c r="N363" s="114">
        <v>90.006821783264897</v>
      </c>
    </row>
    <row r="364" spans="1:14" x14ac:dyDescent="0.25">
      <c r="A364" s="54"/>
      <c r="B364" s="75">
        <v>37</v>
      </c>
      <c r="C364" s="80">
        <v>39.999689231580902</v>
      </c>
      <c r="D364" s="104">
        <v>1.2092645884040106E-2</v>
      </c>
      <c r="E364" s="104">
        <v>1.1721139045274895E-2</v>
      </c>
      <c r="F364" s="104">
        <v>1.9919842878553713E-2</v>
      </c>
      <c r="G364" s="80">
        <v>9.833923617240611</v>
      </c>
      <c r="H364" s="104">
        <v>0.13547517771405559</v>
      </c>
      <c r="I364" s="80">
        <v>49.508593506018194</v>
      </c>
      <c r="J364" s="104">
        <v>0.10623228226267971</v>
      </c>
      <c r="K364" s="106"/>
      <c r="L364" s="82"/>
      <c r="M364" s="87">
        <v>101.74779050000001</v>
      </c>
      <c r="N364" s="114">
        <v>89.974392017961861</v>
      </c>
    </row>
    <row r="365" spans="1:14" x14ac:dyDescent="0.25">
      <c r="A365" s="54"/>
      <c r="B365" s="75">
        <v>38</v>
      </c>
      <c r="C365" s="80">
        <v>39.852933127845127</v>
      </c>
      <c r="D365" s="104"/>
      <c r="E365" s="104">
        <v>2.3726034610808647E-2</v>
      </c>
      <c r="F365" s="104">
        <v>4.4332107608924573E-2</v>
      </c>
      <c r="G365" s="80">
        <v>9.7313851141609256</v>
      </c>
      <c r="H365" s="104">
        <v>0.13957749185354743</v>
      </c>
      <c r="I365" s="80">
        <v>49.72458717943384</v>
      </c>
      <c r="J365" s="104">
        <v>0.10566880191559912</v>
      </c>
      <c r="K365" s="106"/>
      <c r="L365" s="82"/>
      <c r="M365" s="87">
        <v>100.51405720000001</v>
      </c>
      <c r="N365" s="114">
        <v>90.107419718382502</v>
      </c>
    </row>
    <row r="366" spans="1:14" x14ac:dyDescent="0.25">
      <c r="A366" s="54"/>
      <c r="B366" s="75">
        <v>39</v>
      </c>
      <c r="C366" s="80">
        <v>39.892887243382233</v>
      </c>
      <c r="D366" s="104">
        <v>1.0175390228019216E-2</v>
      </c>
      <c r="E366" s="104">
        <v>1.5088124775644581E-2</v>
      </c>
      <c r="F366" s="104">
        <v>3.3979912034038134E-2</v>
      </c>
      <c r="G366" s="80">
        <v>9.7761934781080484</v>
      </c>
      <c r="H366" s="104">
        <v>0.11903447076340878</v>
      </c>
      <c r="I366" s="80">
        <v>49.69710406644505</v>
      </c>
      <c r="J366" s="104">
        <v>8.0534249858889601E-2</v>
      </c>
      <c r="K366" s="106"/>
      <c r="L366" s="82"/>
      <c r="M366" s="87">
        <v>101.1656533</v>
      </c>
      <c r="N366" s="114">
        <v>90.061446502388549</v>
      </c>
    </row>
    <row r="367" spans="1:14" x14ac:dyDescent="0.25">
      <c r="A367" s="54"/>
      <c r="B367" s="75">
        <v>40</v>
      </c>
      <c r="C367" s="80">
        <v>40.60223178961234</v>
      </c>
      <c r="D367" s="104">
        <v>2.6521130426246924E-2</v>
      </c>
      <c r="E367" s="104"/>
      <c r="F367" s="104">
        <v>3.4171018560396026E-2</v>
      </c>
      <c r="G367" s="80">
        <v>9.6268980538608346</v>
      </c>
      <c r="H367" s="104">
        <v>0.13368293381515309</v>
      </c>
      <c r="I367" s="80">
        <v>49.111469899379884</v>
      </c>
      <c r="J367" s="104">
        <v>8.965003513359153E-2</v>
      </c>
      <c r="K367" s="106"/>
      <c r="L367" s="82"/>
      <c r="M367" s="87">
        <v>100.9949409</v>
      </c>
      <c r="N367" s="114">
        <v>90.093043528756709</v>
      </c>
    </row>
    <row r="368" spans="1:14" x14ac:dyDescent="0.25">
      <c r="A368" s="54"/>
      <c r="B368" s="75">
        <v>41</v>
      </c>
      <c r="C368" s="80">
        <v>40.531831886101365</v>
      </c>
      <c r="D368" s="104"/>
      <c r="E368" s="104">
        <v>2.8301027677761822E-2</v>
      </c>
      <c r="F368" s="104">
        <v>2.4486264690353261E-2</v>
      </c>
      <c r="G368" s="80">
        <v>9.9271029414607419</v>
      </c>
      <c r="H368" s="104">
        <v>0.13765060721805514</v>
      </c>
      <c r="I368" s="80">
        <v>48.89776519601714</v>
      </c>
      <c r="J368" s="104">
        <v>7.5238420275766923E-2</v>
      </c>
      <c r="K368" s="106"/>
      <c r="L368" s="82"/>
      <c r="M368" s="87">
        <v>100.58291989999999</v>
      </c>
      <c r="N368" s="114">
        <v>89.775609393677982</v>
      </c>
    </row>
    <row r="369" spans="1:43" x14ac:dyDescent="0.25">
      <c r="A369" s="54"/>
      <c r="B369" s="75">
        <v>42</v>
      </c>
      <c r="C369" s="80">
        <v>40.042999176289143</v>
      </c>
      <c r="D369" s="104">
        <v>1.8741096434776269E-2</v>
      </c>
      <c r="E369" s="104">
        <v>1.8068805995222027E-2</v>
      </c>
      <c r="F369" s="104">
        <v>5.3423079571721176E-2</v>
      </c>
      <c r="G369" s="80">
        <v>9.8202324877381884</v>
      </c>
      <c r="H369" s="104">
        <v>0.11628423653444643</v>
      </c>
      <c r="I369" s="80">
        <v>49.434956642794042</v>
      </c>
      <c r="J369" s="104">
        <v>0.1154198631121624</v>
      </c>
      <c r="K369" s="106"/>
      <c r="L369" s="82"/>
      <c r="M369" s="87">
        <v>99.956798500000005</v>
      </c>
      <c r="N369" s="114">
        <v>89.973532715479081</v>
      </c>
    </row>
    <row r="370" spans="1:43" x14ac:dyDescent="0.25">
      <c r="A370" s="54"/>
      <c r="B370" s="75">
        <v>43</v>
      </c>
      <c r="C370" s="80">
        <v>40.109600830489498</v>
      </c>
      <c r="D370" s="104">
        <v>2.1663896716633622E-2</v>
      </c>
      <c r="E370" s="104">
        <v>2.2148456386913349E-2</v>
      </c>
      <c r="F370" s="104">
        <v>3.4355977115172104E-2</v>
      </c>
      <c r="G370" s="80">
        <v>9.8953950095607492</v>
      </c>
      <c r="H370" s="104">
        <v>0.12572482714005379</v>
      </c>
      <c r="I370" s="80">
        <v>49.305389185093802</v>
      </c>
      <c r="J370" s="104">
        <v>0.10722897557777472</v>
      </c>
      <c r="K370" s="106"/>
      <c r="L370" s="82"/>
      <c r="M370" s="87">
        <v>100.50361800000002</v>
      </c>
      <c r="N370" s="114">
        <v>89.880694239795034</v>
      </c>
    </row>
    <row r="371" spans="1:43" x14ac:dyDescent="0.25">
      <c r="A371" s="54"/>
      <c r="B371" s="75">
        <v>44</v>
      </c>
      <c r="C371" s="80">
        <v>40.28143504943548</v>
      </c>
      <c r="D371" s="104"/>
      <c r="E371" s="104"/>
      <c r="F371" s="104">
        <v>3.128254379396099E-2</v>
      </c>
      <c r="G371" s="80">
        <v>9.8178669358482313</v>
      </c>
      <c r="H371" s="104">
        <v>0.13145867346934398</v>
      </c>
      <c r="I371" s="80">
        <v>49.280226596413151</v>
      </c>
      <c r="J371" s="104">
        <v>7.532877226652511E-2</v>
      </c>
      <c r="K371" s="106"/>
      <c r="L371" s="82"/>
      <c r="M371" s="87">
        <v>100.29235540000001</v>
      </c>
      <c r="N371" s="114">
        <v>89.947395544102619</v>
      </c>
    </row>
    <row r="372" spans="1:43" x14ac:dyDescent="0.25">
      <c r="A372" s="78" t="s">
        <v>116</v>
      </c>
      <c r="B372" s="79">
        <v>1</v>
      </c>
      <c r="C372" s="91">
        <v>41.38220501415887</v>
      </c>
      <c r="D372" s="85">
        <v>4.9356426744747214E-3</v>
      </c>
      <c r="E372" s="85">
        <v>1.3819799488529221E-2</v>
      </c>
      <c r="F372" s="85">
        <v>2.369108483747866E-2</v>
      </c>
      <c r="G372" s="91">
        <v>9.5891936275325147</v>
      </c>
      <c r="H372" s="85">
        <v>0.14313363755976691</v>
      </c>
      <c r="I372" s="91">
        <v>48.363276725789405</v>
      </c>
      <c r="J372" s="85">
        <v>9.1802953745229829E-2</v>
      </c>
      <c r="K372" s="92">
        <v>0.37905735739965857</v>
      </c>
      <c r="L372" s="85">
        <v>8.8841568140544981E-3</v>
      </c>
      <c r="M372" s="93">
        <v>101.30393000000001</v>
      </c>
      <c r="N372" s="115">
        <v>89.990578657759528</v>
      </c>
    </row>
    <row r="373" spans="1:43" x14ac:dyDescent="0.25">
      <c r="A373" s="54"/>
      <c r="B373" s="77">
        <v>2</v>
      </c>
      <c r="C373" s="94">
        <v>40.781702103447373</v>
      </c>
      <c r="D373" s="90">
        <v>4.9823708771254667E-3</v>
      </c>
      <c r="E373" s="90">
        <v>1.6940060982226588E-2</v>
      </c>
      <c r="F373" s="90">
        <v>1.5943586806801496E-2</v>
      </c>
      <c r="G373" s="94">
        <v>9.5063935277806522</v>
      </c>
      <c r="H373" s="90">
        <v>0.14648170378748873</v>
      </c>
      <c r="I373" s="94">
        <v>49.061206732219382</v>
      </c>
      <c r="J373" s="90">
        <v>9.2672098314533685E-2</v>
      </c>
      <c r="K373" s="95">
        <v>0.36371307403015907</v>
      </c>
      <c r="L373" s="90">
        <v>9.9647417542509335E-3</v>
      </c>
      <c r="M373" s="96">
        <v>100.35383</v>
      </c>
      <c r="N373" s="114">
        <v>90.195855558172084</v>
      </c>
    </row>
    <row r="374" spans="1:43" x14ac:dyDescent="0.25">
      <c r="A374" s="54"/>
      <c r="B374" s="77">
        <v>3</v>
      </c>
      <c r="C374" s="94">
        <v>40.964241715201098</v>
      </c>
      <c r="D374" s="90">
        <v>2.9834703807027543E-3</v>
      </c>
      <c r="E374" s="90">
        <v>1.5911842030414691E-2</v>
      </c>
      <c r="F374" s="90">
        <v>2.0884292664919282E-2</v>
      </c>
      <c r="G374" s="94">
        <v>9.6735446929829969</v>
      </c>
      <c r="H374" s="90">
        <v>0.14420106840063313</v>
      </c>
      <c r="I374" s="94">
        <v>48.684965815396382</v>
      </c>
      <c r="J374" s="90">
        <v>9.2487581801785401E-2</v>
      </c>
      <c r="K374" s="95">
        <v>0.38984012974515997</v>
      </c>
      <c r="L374" s="90">
        <v>1.0939391395910098E-2</v>
      </c>
      <c r="M374" s="96">
        <v>100.55404</v>
      </c>
      <c r="N374" s="114">
        <v>89.971389648521523</v>
      </c>
    </row>
    <row r="375" spans="1:43" x14ac:dyDescent="0.25">
      <c r="A375" s="54"/>
      <c r="B375" s="77">
        <v>4</v>
      </c>
      <c r="C375" s="94">
        <v>40.894562262158544</v>
      </c>
      <c r="D375" s="90">
        <v>2.9880362018514075E-3</v>
      </c>
      <c r="E375" s="90">
        <v>1.4940181009257038E-2</v>
      </c>
      <c r="F375" s="90">
        <v>2.0916253412959853E-2</v>
      </c>
      <c r="G375" s="94">
        <v>9.6156897398506125</v>
      </c>
      <c r="H375" s="90">
        <v>0.14641377389071897</v>
      </c>
      <c r="I375" s="94">
        <v>48.815447828439716</v>
      </c>
      <c r="J375" s="90">
        <v>9.3625134324677436E-2</v>
      </c>
      <c r="K375" s="95">
        <v>0.38446065797154777</v>
      </c>
      <c r="L375" s="90">
        <v>1.0956132740121827E-2</v>
      </c>
      <c r="M375" s="96">
        <v>100.40038999999999</v>
      </c>
      <c r="N375" s="114">
        <v>90.049394322641191</v>
      </c>
    </row>
    <row r="376" spans="1:43" x14ac:dyDescent="0.25">
      <c r="A376" s="54"/>
      <c r="B376" s="77">
        <v>5</v>
      </c>
      <c r="C376" s="94">
        <v>40.19438315003255</v>
      </c>
      <c r="D376" s="90">
        <v>2.0084638675843874E-3</v>
      </c>
      <c r="E376" s="90">
        <v>1.5063479006882905E-2</v>
      </c>
      <c r="F376" s="90">
        <v>2.1088870609636066E-2</v>
      </c>
      <c r="G376" s="94">
        <v>9.7508811884161037</v>
      </c>
      <c r="H376" s="90">
        <v>0.14260093459849149</v>
      </c>
      <c r="I376" s="94">
        <v>49.389934121380911</v>
      </c>
      <c r="J376" s="90">
        <v>9.2389337908881805E-2</v>
      </c>
      <c r="K376" s="95">
        <v>0.38361659870861797</v>
      </c>
      <c r="L376" s="90">
        <v>8.0338554703375496E-3</v>
      </c>
      <c r="M376" s="96">
        <v>99.578590000000005</v>
      </c>
      <c r="N376" s="114">
        <v>90.029109879924974</v>
      </c>
      <c r="AA376" s="39"/>
    </row>
    <row r="377" spans="1:43" x14ac:dyDescent="0.25">
      <c r="A377" s="54"/>
      <c r="B377" s="77">
        <v>6</v>
      </c>
      <c r="C377" s="94">
        <v>40.283859585678456</v>
      </c>
      <c r="D377" s="90">
        <v>2.0157904932498233E-3</v>
      </c>
      <c r="E377" s="90">
        <v>1.5118428699373675E-2</v>
      </c>
      <c r="F377" s="90">
        <v>2.1165800179123145E-2</v>
      </c>
      <c r="G377" s="94">
        <v>9.6907716909639987</v>
      </c>
      <c r="H377" s="90">
        <v>0.14513691551398727</v>
      </c>
      <c r="I377" s="94">
        <v>49.351086803365483</v>
      </c>
      <c r="J377" s="90">
        <v>9.4742153182741706E-2</v>
      </c>
      <c r="K377" s="95">
        <v>0.38803966995059097</v>
      </c>
      <c r="L377" s="90">
        <v>8.0631619729992932E-3</v>
      </c>
      <c r="M377" s="96">
        <v>99.21665999999999</v>
      </c>
      <c r="N377" s="114">
        <v>90.077450322793666</v>
      </c>
      <c r="AA377" s="39"/>
    </row>
    <row r="378" spans="1:43" x14ac:dyDescent="0.25">
      <c r="A378" s="54"/>
      <c r="B378" s="77">
        <v>7</v>
      </c>
      <c r="C378" s="94">
        <v>40.310842327883876</v>
      </c>
      <c r="D378" s="90">
        <v>2.0126539579645147E-3</v>
      </c>
      <c r="E378" s="90">
        <v>1.5094904684733859E-2</v>
      </c>
      <c r="F378" s="90">
        <v>2.1132866558627405E-2</v>
      </c>
      <c r="G378" s="94">
        <v>9.6739017551147573</v>
      </c>
      <c r="H378" s="90">
        <v>0.14491108497344504</v>
      </c>
      <c r="I378" s="94">
        <v>49.342023168062234</v>
      </c>
      <c r="J378" s="90">
        <v>9.4594736024332188E-2</v>
      </c>
      <c r="K378" s="95">
        <v>0.38743588690816905</v>
      </c>
      <c r="L378" s="90">
        <v>8.0506158318580587E-3</v>
      </c>
      <c r="M378" s="96">
        <v>99.371279999999999</v>
      </c>
      <c r="N378" s="114">
        <v>90.091372972140434</v>
      </c>
    </row>
    <row r="379" spans="1:43" x14ac:dyDescent="0.25">
      <c r="A379" s="54"/>
      <c r="B379" s="77">
        <v>8</v>
      </c>
      <c r="C379" s="94">
        <v>40.813571229952579</v>
      </c>
      <c r="D379" s="90">
        <v>2.9803472919223352E-3</v>
      </c>
      <c r="E379" s="90">
        <v>1.4901736459611676E-2</v>
      </c>
      <c r="F379" s="90">
        <v>2.3842778335378682E-2</v>
      </c>
      <c r="G379" s="94">
        <v>9.5265907082109873</v>
      </c>
      <c r="H379" s="90">
        <v>0.14305667001227207</v>
      </c>
      <c r="I379" s="94">
        <v>48.998200963029689</v>
      </c>
      <c r="J379" s="90">
        <v>9.040386785497749E-2</v>
      </c>
      <c r="K379" s="95">
        <v>0.37850410607413659</v>
      </c>
      <c r="L379" s="90">
        <v>7.9475927784595606E-3</v>
      </c>
      <c r="M379" s="96">
        <v>100.65940999999999</v>
      </c>
      <c r="N379" s="114">
        <v>90.165682956626782</v>
      </c>
    </row>
    <row r="380" spans="1:43" x14ac:dyDescent="0.25">
      <c r="A380" s="54"/>
      <c r="B380" s="77">
        <v>9</v>
      </c>
      <c r="C380" s="94">
        <v>40.460224045487124</v>
      </c>
      <c r="D380" s="90">
        <v>2.9737919713564353E-3</v>
      </c>
      <c r="E380" s="90">
        <v>1.3877695866330033E-2</v>
      </c>
      <c r="F380" s="90">
        <v>2.3790335770851483E-2</v>
      </c>
      <c r="G380" s="94">
        <v>9.5950389219805849</v>
      </c>
      <c r="H380" s="90">
        <v>0.14373327861556104</v>
      </c>
      <c r="I380" s="94">
        <v>49.28059015892935</v>
      </c>
      <c r="J380" s="90">
        <v>9.2187551112049501E-2</v>
      </c>
      <c r="K380" s="95">
        <v>0.37866284435271946</v>
      </c>
      <c r="L380" s="90">
        <v>8.9213759140693051E-3</v>
      </c>
      <c r="M380" s="96">
        <v>100.88130000000001</v>
      </c>
      <c r="N380" s="114">
        <v>90.153150399052421</v>
      </c>
    </row>
    <row r="381" spans="1:43" x14ac:dyDescent="0.25">
      <c r="A381" s="54"/>
      <c r="B381" s="77">
        <v>10</v>
      </c>
      <c r="C381" s="94">
        <v>40.714772523844744</v>
      </c>
      <c r="D381" s="90">
        <v>3.969326631522249E-3</v>
      </c>
      <c r="E381" s="90">
        <v>1.2900311552447308E-2</v>
      </c>
      <c r="F381" s="90">
        <v>1.9846633157611242E-2</v>
      </c>
      <c r="G381" s="94">
        <v>9.5600834987550201</v>
      </c>
      <c r="H381" s="90">
        <v>0.14587275370844263</v>
      </c>
      <c r="I381" s="94">
        <v>49.064251093251784</v>
      </c>
      <c r="J381" s="90">
        <v>9.2286844182892278E-2</v>
      </c>
      <c r="K381" s="95">
        <v>0.3770860299946136</v>
      </c>
      <c r="L381" s="90">
        <v>8.9309849209250579E-3</v>
      </c>
      <c r="M381" s="96">
        <v>100.77276000000001</v>
      </c>
      <c r="N381" s="114">
        <v>90.146491489642372</v>
      </c>
    </row>
    <row r="382" spans="1:43" x14ac:dyDescent="0.25">
      <c r="A382" s="54"/>
      <c r="B382" s="77">
        <v>11</v>
      </c>
      <c r="C382" s="97">
        <v>40.626482055259977</v>
      </c>
      <c r="D382" s="103">
        <v>0</v>
      </c>
      <c r="E382" s="103">
        <v>1.5410388194448038E-2</v>
      </c>
      <c r="F382" s="103">
        <v>2.8287220965454843E-2</v>
      </c>
      <c r="G382" s="97">
        <v>9.5070547323629704</v>
      </c>
      <c r="H382" s="103">
        <v>0.141476920454921</v>
      </c>
      <c r="I382" s="97">
        <v>49.197763861086692</v>
      </c>
      <c r="J382" s="103">
        <v>9.213978615796721E-2</v>
      </c>
      <c r="K382" s="103">
        <v>0.35761259239762144</v>
      </c>
      <c r="L382" s="103">
        <v>1.3435310017588548E-2</v>
      </c>
      <c r="M382" s="98">
        <v>100.45172000000001</v>
      </c>
      <c r="N382" s="114">
        <v>90.219793686268403</v>
      </c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</row>
    <row r="383" spans="1:43" x14ac:dyDescent="0.25">
      <c r="A383" s="54"/>
      <c r="B383" s="77">
        <v>12</v>
      </c>
      <c r="C383" s="97">
        <v>40.178436077590675</v>
      </c>
      <c r="D383" s="103">
        <v>2.8128338667802212E-3</v>
      </c>
      <c r="E383" s="103">
        <v>1.5585526690118258E-2</v>
      </c>
      <c r="F383" s="103">
        <v>4.4047340576079619E-2</v>
      </c>
      <c r="G383" s="97">
        <v>9.9614375374721806</v>
      </c>
      <c r="H383" s="103">
        <v>0.13551327859347492</v>
      </c>
      <c r="I383" s="97">
        <v>49.184536177951919</v>
      </c>
      <c r="J383" s="103">
        <v>0.10508218501684596</v>
      </c>
      <c r="K383" s="103">
        <v>0.36865093399650306</v>
      </c>
      <c r="L383" s="103">
        <v>3.8981082454046488E-3</v>
      </c>
      <c r="M383" s="98">
        <v>101.35685700000002</v>
      </c>
      <c r="N383" s="114">
        <v>89.797570996262678</v>
      </c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</row>
    <row r="384" spans="1:43" x14ac:dyDescent="0.25">
      <c r="A384" s="54"/>
      <c r="B384" s="77">
        <v>13</v>
      </c>
      <c r="C384" s="97">
        <v>40.38389176127756</v>
      </c>
      <c r="D384" s="103">
        <v>2.2653053141687514E-3</v>
      </c>
      <c r="E384" s="103">
        <v>1.5417733285030573E-2</v>
      </c>
      <c r="F384" s="103">
        <v>3.3380842397078198E-2</v>
      </c>
      <c r="G384" s="97">
        <v>9.6401952924758572</v>
      </c>
      <c r="H384" s="103">
        <v>0.13688223644558176</v>
      </c>
      <c r="I384" s="97">
        <v>49.304879831837347</v>
      </c>
      <c r="J384" s="103">
        <v>9.3498027462388375E-2</v>
      </c>
      <c r="K384" s="103">
        <v>0.37818821930000146</v>
      </c>
      <c r="L384" s="103">
        <v>1.1400750204990834E-2</v>
      </c>
      <c r="M384" s="98">
        <v>101.045982</v>
      </c>
      <c r="N384" s="114">
        <v>90.115781509371246</v>
      </c>
    </row>
    <row r="385" spans="1:14" x14ac:dyDescent="0.25">
      <c r="A385" s="54"/>
      <c r="B385" s="77">
        <v>14</v>
      </c>
      <c r="C385" s="99">
        <v>40.459400064078835</v>
      </c>
      <c r="D385" s="89"/>
      <c r="E385" s="90">
        <v>1.3555541371021761E-2</v>
      </c>
      <c r="F385" s="90">
        <v>4.5743233085910863E-2</v>
      </c>
      <c r="G385" s="99">
        <v>9.6490733940190321</v>
      </c>
      <c r="H385" s="90">
        <v>0.14418266272348282</v>
      </c>
      <c r="I385" s="99">
        <v>49.141973469168938</v>
      </c>
      <c r="J385" s="90">
        <v>9.4968422679079331E-2</v>
      </c>
      <c r="K385" s="90">
        <v>0.37684365194899538</v>
      </c>
      <c r="L385" s="90">
        <v>1.2031563265644004E-2</v>
      </c>
      <c r="M385" s="101">
        <v>100.46076085984849</v>
      </c>
      <c r="N385" s="56">
        <v>90.078039406226765</v>
      </c>
    </row>
    <row r="386" spans="1:14" x14ac:dyDescent="0.25">
      <c r="A386" s="54"/>
      <c r="B386" s="77">
        <v>15</v>
      </c>
      <c r="C386" s="100">
        <v>40.459400064078835</v>
      </c>
      <c r="D386" s="84"/>
      <c r="E386" s="86">
        <v>1.5643397687763932E-2</v>
      </c>
      <c r="F386" s="86">
        <v>3.6637305243280405E-2</v>
      </c>
      <c r="G386" s="100">
        <v>9.6490733940190321</v>
      </c>
      <c r="H386" s="86">
        <v>0.14603955380060268</v>
      </c>
      <c r="I386" s="100">
        <v>49.141973469168938</v>
      </c>
      <c r="J386" s="86">
        <v>9.1917280031355159E-2</v>
      </c>
      <c r="K386" s="86">
        <v>0.38893677469742671</v>
      </c>
      <c r="L386" s="86">
        <v>1.0326732905686481E-2</v>
      </c>
      <c r="M386" s="102">
        <v>100.45771585984848</v>
      </c>
      <c r="N386" s="56">
        <v>90.078039406226765</v>
      </c>
    </row>
    <row r="387" spans="1:14" x14ac:dyDescent="0.25">
      <c r="B387" s="77">
        <v>16</v>
      </c>
      <c r="C387" s="100">
        <v>40.459400064078835</v>
      </c>
      <c r="D387" s="84"/>
      <c r="E387" s="86">
        <v>1.6055919023950867E-2</v>
      </c>
      <c r="F387" s="86">
        <v>3.274204805237628E-2</v>
      </c>
      <c r="G387" s="100">
        <v>9.6490733940190321</v>
      </c>
      <c r="H387" s="86">
        <v>0.14292027926119047</v>
      </c>
      <c r="I387" s="100">
        <v>49.141973469168938</v>
      </c>
      <c r="J387" s="86">
        <v>9.2726491606232531E-2</v>
      </c>
      <c r="K387" s="86">
        <v>0.37973985800423915</v>
      </c>
      <c r="L387" s="86">
        <v>1.2152201128935593E-2</v>
      </c>
      <c r="M387" s="102">
        <v>100.44270885984849</v>
      </c>
      <c r="N387" s="56">
        <v>90.078039406226765</v>
      </c>
    </row>
    <row r="388" spans="1:14" x14ac:dyDescent="0.25">
      <c r="B388" s="77">
        <v>17</v>
      </c>
      <c r="C388" s="100">
        <v>40.459400064078835</v>
      </c>
      <c r="D388" s="84"/>
      <c r="E388" s="86">
        <v>1.1745745595354703E-2</v>
      </c>
      <c r="F388" s="86">
        <v>3.3522158848708503E-2</v>
      </c>
      <c r="G388" s="100">
        <v>9.6490733940190321</v>
      </c>
      <c r="H388" s="86">
        <v>0.14845427949925427</v>
      </c>
      <c r="I388" s="100">
        <v>49.141973469168938</v>
      </c>
      <c r="J388" s="86">
        <v>9.2482815530881834E-2</v>
      </c>
      <c r="K388" s="86">
        <v>0.38059799176757991</v>
      </c>
      <c r="L388" s="86">
        <v>1.1508839879109414E-2</v>
      </c>
      <c r="M388" s="102">
        <v>100.4619068598485</v>
      </c>
      <c r="N388" s="56">
        <v>90.078039406226765</v>
      </c>
    </row>
    <row r="389" spans="1:14" x14ac:dyDescent="0.25">
      <c r="B389" s="77">
        <v>18</v>
      </c>
      <c r="C389" s="46">
        <v>40.459400064078835</v>
      </c>
      <c r="D389" s="84"/>
      <c r="E389" s="86">
        <v>1.4733174613223821E-2</v>
      </c>
      <c r="F389" s="86">
        <v>3.5925054421758189E-2</v>
      </c>
      <c r="G389" s="100">
        <v>9.6490733940190321</v>
      </c>
      <c r="H389" s="86">
        <v>0.1428092588168412</v>
      </c>
      <c r="I389" s="100">
        <v>49.141973469168938</v>
      </c>
      <c r="J389" s="86">
        <v>8.8551356849330978E-2</v>
      </c>
      <c r="K389" s="86">
        <v>0.38639741392721794</v>
      </c>
      <c r="L389" s="86">
        <v>1.1265901155260405E-2</v>
      </c>
      <c r="M389" s="102">
        <v>100.4535708598485</v>
      </c>
      <c r="N389" s="56">
        <v>90.078039406226765</v>
      </c>
    </row>
    <row r="390" spans="1:14" x14ac:dyDescent="0.25">
      <c r="B390" s="77">
        <v>19</v>
      </c>
      <c r="C390" s="46">
        <v>40.459400064078835</v>
      </c>
      <c r="D390" s="84"/>
      <c r="E390" s="86">
        <v>1.5255092644033401E-2</v>
      </c>
      <c r="F390" s="86">
        <v>3.3294426340292664E-2</v>
      </c>
      <c r="G390" s="100">
        <v>9.6490733940190321</v>
      </c>
      <c r="H390" s="86">
        <v>0.14500351290512609</v>
      </c>
      <c r="I390" s="100">
        <v>49.141973469168938</v>
      </c>
      <c r="J390" s="86">
        <v>9.1689825999472535E-2</v>
      </c>
      <c r="K390" s="86">
        <v>0.37911866649500714</v>
      </c>
      <c r="L390" s="86">
        <v>1.1121037195376257E-2</v>
      </c>
      <c r="M390" s="102">
        <v>100.45825585984849</v>
      </c>
      <c r="N390" s="56">
        <v>90.078039406226765</v>
      </c>
    </row>
    <row r="391" spans="1:14" x14ac:dyDescent="0.25">
      <c r="B391" s="77">
        <v>20</v>
      </c>
      <c r="C391" s="46">
        <v>40.459400064078835</v>
      </c>
      <c r="D391" s="84"/>
      <c r="E391" s="86">
        <v>1.1891567905730299E-2</v>
      </c>
      <c r="F391" s="86">
        <v>3.5953357915333377E-2</v>
      </c>
      <c r="G391" s="100">
        <v>9.6490733940190321</v>
      </c>
      <c r="H391" s="86">
        <v>0.14943627530242284</v>
      </c>
      <c r="I391" s="100">
        <v>49.141973469168938</v>
      </c>
      <c r="J391" s="86">
        <v>9.3359108313378472E-2</v>
      </c>
      <c r="K391" s="86">
        <v>0.38502546231554663</v>
      </c>
      <c r="L391" s="86">
        <v>1.5236413477004846E-2</v>
      </c>
      <c r="M391" s="102">
        <v>100.48296485984851</v>
      </c>
      <c r="N391" s="56">
        <v>90.078039406226765</v>
      </c>
    </row>
    <row r="392" spans="1:14" x14ac:dyDescent="0.25">
      <c r="B392" s="77">
        <v>21</v>
      </c>
      <c r="C392" s="46">
        <v>40.459400064078835</v>
      </c>
      <c r="D392" s="84"/>
      <c r="E392" s="86">
        <v>1.5474514294628846E-2</v>
      </c>
      <c r="F392" s="86">
        <v>3.6175197264930681E-2</v>
      </c>
      <c r="G392" s="100">
        <v>9.6490733940190321</v>
      </c>
      <c r="H392" s="86">
        <v>0.14544511011254133</v>
      </c>
      <c r="I392" s="100">
        <v>49.141973469168938</v>
      </c>
      <c r="J392" s="86">
        <v>9.0549442303925198E-2</v>
      </c>
      <c r="K392" s="86">
        <v>0.38851170761240622</v>
      </c>
      <c r="L392" s="86">
        <v>1.4818755506116183E-2</v>
      </c>
      <c r="M392" s="102">
        <v>100.4942688598485</v>
      </c>
      <c r="N392" s="56">
        <v>90.078039406226765</v>
      </c>
    </row>
    <row r="393" spans="1:14" x14ac:dyDescent="0.25">
      <c r="B393" s="77">
        <v>22</v>
      </c>
      <c r="C393" s="46">
        <v>40.459400064078835</v>
      </c>
      <c r="D393" s="84"/>
      <c r="E393" s="86">
        <v>1.5414877405623742E-2</v>
      </c>
      <c r="F393" s="86">
        <v>2.8295461335968903E-2</v>
      </c>
      <c r="G393" s="100">
        <v>9.6490733940190321</v>
      </c>
      <c r="H393" s="86">
        <v>0.14151813419752091</v>
      </c>
      <c r="I393" s="100">
        <v>49.141973469168938</v>
      </c>
      <c r="J393" s="86">
        <v>9.2166627464787529E-2</v>
      </c>
      <c r="K393" s="86">
        <v>0.35771676877696418</v>
      </c>
      <c r="L393" s="86">
        <v>1.3439223867331913E-2</v>
      </c>
      <c r="M393" s="102">
        <v>100.42246585984849</v>
      </c>
      <c r="N393" s="56">
        <v>90.078039406226765</v>
      </c>
    </row>
    <row r="394" spans="1:14" x14ac:dyDescent="0.25">
      <c r="B394" s="77">
        <v>23</v>
      </c>
      <c r="C394" s="46">
        <v>40.459400064078835</v>
      </c>
      <c r="D394" s="84"/>
      <c r="E394" s="86">
        <v>1.5513386337826921E-2</v>
      </c>
      <c r="F394" s="86">
        <v>3.4351851952323417E-2</v>
      </c>
      <c r="G394" s="100">
        <v>9.6490733940190321</v>
      </c>
      <c r="H394" s="86">
        <v>0.14719946761927027</v>
      </c>
      <c r="I394" s="100">
        <v>49.141973469168938</v>
      </c>
      <c r="J394" s="86">
        <v>9.0117612659485896E-2</v>
      </c>
      <c r="K394" s="86">
        <v>0.3807335235712766</v>
      </c>
      <c r="L394" s="86">
        <v>1.3605945650970964E-2</v>
      </c>
      <c r="M394" s="102">
        <v>100.4487328598485</v>
      </c>
      <c r="N394" s="56">
        <v>90.078039406226765</v>
      </c>
    </row>
    <row r="395" spans="1:14" ht="17.25" x14ac:dyDescent="0.25">
      <c r="B395" s="42" t="s">
        <v>89</v>
      </c>
      <c r="C395" s="43">
        <f>AVERAGE(C341:C371)</f>
        <v>40.459400064078835</v>
      </c>
      <c r="D395" s="44">
        <f>AVERAGE(D372:D394)</f>
        <v>2.8406179637463893E-3</v>
      </c>
      <c r="E395" s="44">
        <f>AVERAGE(E372:E394)</f>
        <v>1.4794143688198357E-2</v>
      </c>
      <c r="F395" s="44">
        <f>AVERAGE(F372:F394)</f>
        <v>2.9159043510125361E-2</v>
      </c>
      <c r="G395" s="43">
        <f>AVERAGE(G341:G371)</f>
        <v>9.6490733940190321</v>
      </c>
      <c r="H395" s="44">
        <f>AVERAGE(H372:H394)</f>
        <v>0.14401838220839291</v>
      </c>
      <c r="I395" s="43">
        <f>AVERAGE(I341:I371)</f>
        <v>49.141973469168938</v>
      </c>
      <c r="J395" s="44">
        <f>AVERAGE(J372:J394)</f>
        <v>9.2888749588140543E-2</v>
      </c>
      <c r="K395" s="44">
        <f>AVERAGE(K372:K394)</f>
        <v>0.37906477912809383</v>
      </c>
      <c r="L395" s="44">
        <f>AVERAGE(L372:L394)</f>
        <v>1.0649251830104621E-2</v>
      </c>
      <c r="M395" s="45">
        <f>AVERAGE(M341:M384)</f>
        <v>100.46792570499998</v>
      </c>
      <c r="N395" s="43">
        <f>AVERAGE(N341:N371)</f>
        <v>90.078438275631029</v>
      </c>
    </row>
    <row r="396" spans="1:14" ht="17.25" x14ac:dyDescent="0.25">
      <c r="A396" s="53"/>
      <c r="B396" s="49" t="s">
        <v>90</v>
      </c>
      <c r="C396" s="50">
        <f>2*_xlfn.STDEV.P(C341:C371)</f>
        <v>0.73815607436904374</v>
      </c>
      <c r="D396" s="51">
        <f>_xlfn.STDEV.P(D372:D394)*2</f>
        <v>2.5291426395359549E-3</v>
      </c>
      <c r="E396" s="51">
        <f>_xlfn.STDEV.P(E372:E394)*2</f>
        <v>2.5047031491850168E-3</v>
      </c>
      <c r="F396" s="51">
        <f>_xlfn.STDEV.P(F372:F394)*2</f>
        <v>1.5974260429139596E-2</v>
      </c>
      <c r="G396" s="50">
        <f>2*_xlfn.STDEV.P(G341:G371)</f>
        <v>0.35741163251588332</v>
      </c>
      <c r="H396" s="51">
        <f>_xlfn.STDEV.P(H372:H394)*2</f>
        <v>6.2697578669738937E-3</v>
      </c>
      <c r="I396" s="50">
        <f>2*_xlfn.STDEV.P(I341:I371)</f>
        <v>0.55078323170561461</v>
      </c>
      <c r="J396" s="51">
        <f>_xlfn.STDEV.P(J372:J394)*2</f>
        <v>5.9675818144795502E-3</v>
      </c>
      <c r="K396" s="51">
        <f>_xlfn.STDEV.P(K372:K394)*2</f>
        <v>1.8025629246246459E-2</v>
      </c>
      <c r="L396" s="51">
        <f>_xlfn.STDEV.P(L372:L394)*2</f>
        <v>5.1373058671891564E-3</v>
      </c>
      <c r="M396" s="52">
        <f>2*_xlfn.STDEV.P(M341:M384)</f>
        <v>1.2368373550654375</v>
      </c>
      <c r="N396" s="50">
        <f>2*_xlfn.STDEV.P(N341:N371)</f>
        <v>0.29792307470510465</v>
      </c>
    </row>
    <row r="397" spans="1:14" ht="17.25" x14ac:dyDescent="0.25">
      <c r="A397" s="54" t="s">
        <v>232</v>
      </c>
      <c r="B397" s="55"/>
      <c r="C397" s="56"/>
      <c r="D397" s="57"/>
      <c r="E397" s="57"/>
      <c r="F397" s="89"/>
      <c r="G397" s="56"/>
      <c r="H397" s="57"/>
      <c r="I397" s="56"/>
      <c r="J397" s="57"/>
      <c r="K397" s="56"/>
      <c r="L397" s="55"/>
      <c r="M397" s="58"/>
      <c r="N397" s="59"/>
    </row>
    <row r="398" spans="1:14" ht="17.25" x14ac:dyDescent="0.25">
      <c r="A398" t="s">
        <v>91</v>
      </c>
    </row>
    <row r="399" spans="1:14" ht="17.25" x14ac:dyDescent="0.25">
      <c r="A399" t="s">
        <v>114</v>
      </c>
    </row>
    <row r="400" spans="1:14" ht="17.25" x14ac:dyDescent="0.25">
      <c r="A400" s="107" t="s">
        <v>245</v>
      </c>
    </row>
  </sheetData>
  <conditionalFormatting sqref="Q184:R184">
    <cfRule type="cellIs" dxfId="5" priority="11" operator="lessThan">
      <formula>#REF!</formula>
    </cfRule>
  </conditionalFormatting>
  <conditionalFormatting sqref="I382:I384">
    <cfRule type="cellIs" dxfId="4" priority="5" operator="greaterThan">
      <formula>50.5</formula>
    </cfRule>
  </conditionalFormatting>
  <conditionalFormatting sqref="K382:K384">
    <cfRule type="cellIs" dxfId="3" priority="4" operator="between">
      <formula>0.42</formula>
      <formula>0.43</formula>
    </cfRule>
  </conditionalFormatting>
  <conditionalFormatting sqref="H382:H384">
    <cfRule type="cellIs" dxfId="2" priority="3" operator="greaterThan">
      <formula>0.19</formula>
    </cfRule>
  </conditionalFormatting>
  <conditionalFormatting sqref="J382:J384">
    <cfRule type="cellIs" dxfId="1" priority="2" operator="greaterThan">
      <formula>0.11</formula>
    </cfRule>
  </conditionalFormatting>
  <conditionalFormatting sqref="C382:C384">
    <cfRule type="cellIs" dxfId="0" priority="1" operator="greaterThan">
      <formula>42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39"/>
  <sheetViews>
    <sheetView topLeftCell="A376" zoomScale="55" zoomScaleNormal="55" workbookViewId="0">
      <selection activeCell="Y430" sqref="Y430"/>
    </sheetView>
  </sheetViews>
  <sheetFormatPr defaultRowHeight="15" x14ac:dyDescent="0.25"/>
  <sheetData>
    <row r="1" spans="1:17" x14ac:dyDescent="0.25">
      <c r="A1" t="s">
        <v>113</v>
      </c>
      <c r="C1" s="39"/>
      <c r="D1" s="40"/>
      <c r="E1" s="40"/>
      <c r="F1" s="40"/>
      <c r="G1" s="39"/>
      <c r="H1" s="40"/>
      <c r="I1" s="39"/>
      <c r="K1" s="40"/>
      <c r="L1" s="40"/>
      <c r="M1" s="40"/>
      <c r="N1" s="40"/>
      <c r="O1" s="40"/>
      <c r="P1" s="39"/>
      <c r="Q1" s="39"/>
    </row>
    <row r="2" spans="1:17" x14ac:dyDescent="0.25">
      <c r="C2" s="39" t="s">
        <v>42</v>
      </c>
      <c r="D2" s="40" t="s">
        <v>41</v>
      </c>
      <c r="E2" s="40" t="s">
        <v>40</v>
      </c>
      <c r="F2" s="40" t="s">
        <v>39</v>
      </c>
      <c r="G2" s="39" t="s">
        <v>38</v>
      </c>
      <c r="H2" s="40" t="s">
        <v>37</v>
      </c>
      <c r="I2" s="39" t="s">
        <v>36</v>
      </c>
      <c r="J2" t="s">
        <v>35</v>
      </c>
      <c r="K2" s="40" t="s">
        <v>94</v>
      </c>
      <c r="L2" s="40" t="s">
        <v>34</v>
      </c>
      <c r="M2" s="40" t="s">
        <v>33</v>
      </c>
      <c r="N2" s="40" t="s">
        <v>32</v>
      </c>
      <c r="O2" s="40" t="s">
        <v>31</v>
      </c>
      <c r="P2" s="39" t="s">
        <v>95</v>
      </c>
      <c r="Q2" s="39" t="s">
        <v>96</v>
      </c>
    </row>
    <row r="3" spans="1:17" x14ac:dyDescent="0.25">
      <c r="A3" s="35" t="s">
        <v>97</v>
      </c>
      <c r="B3" s="35" t="s">
        <v>98</v>
      </c>
      <c r="C3" s="38">
        <v>36.962349318415264</v>
      </c>
      <c r="D3" s="36"/>
      <c r="E3" s="36">
        <v>3.1797985089146441E-2</v>
      </c>
      <c r="F3" s="36"/>
      <c r="G3" s="38">
        <v>28.154871614574276</v>
      </c>
      <c r="H3" s="36">
        <v>0.38949710904941504</v>
      </c>
      <c r="I3" s="38">
        <v>34.27062916125363</v>
      </c>
      <c r="J3" s="36">
        <v>0.12822041969845485</v>
      </c>
      <c r="K3" s="36"/>
      <c r="L3" s="36">
        <v>6.2634391919826948E-2</v>
      </c>
      <c r="M3" s="36"/>
      <c r="N3" s="36"/>
      <c r="O3" s="36"/>
      <c r="P3" s="38">
        <v>100.14785499999999</v>
      </c>
      <c r="Q3" s="38">
        <v>68.452430641382819</v>
      </c>
    </row>
    <row r="4" spans="1:17" x14ac:dyDescent="0.25">
      <c r="B4" t="s">
        <v>98</v>
      </c>
      <c r="C4" s="39">
        <v>36.933506999634467</v>
      </c>
      <c r="D4" s="40">
        <v>3.3949780660742439E-2</v>
      </c>
      <c r="E4" s="40"/>
      <c r="F4" s="40"/>
      <c r="G4" s="39">
        <v>27.709661083549236</v>
      </c>
      <c r="H4" s="40">
        <v>0.36241483411996478</v>
      </c>
      <c r="I4" s="39">
        <v>34.789394588427569</v>
      </c>
      <c r="J4" s="40">
        <v>0.11414486807374792</v>
      </c>
      <c r="K4" s="40"/>
      <c r="L4" s="40">
        <v>5.6927845534251509E-2</v>
      </c>
      <c r="M4" s="40"/>
      <c r="N4" s="40"/>
      <c r="O4" s="40"/>
      <c r="P4" s="39">
        <v>99.938790000000012</v>
      </c>
      <c r="Q4" s="39">
        <v>69.117231146990065</v>
      </c>
    </row>
    <row r="5" spans="1:17" x14ac:dyDescent="0.25">
      <c r="B5" t="s">
        <v>98</v>
      </c>
      <c r="C5" s="39">
        <v>36.946134963122027</v>
      </c>
      <c r="D5" s="40">
        <v>3.5917599112732734E-2</v>
      </c>
      <c r="E5" s="40"/>
      <c r="F5" s="40"/>
      <c r="G5" s="39">
        <v>27.978684483229745</v>
      </c>
      <c r="H5" s="40">
        <v>0.32388971327429728</v>
      </c>
      <c r="I5" s="39">
        <v>34.592521509757589</v>
      </c>
      <c r="J5" s="40">
        <v>0.12285173150360898</v>
      </c>
      <c r="K5" s="40"/>
      <c r="L5" s="40"/>
      <c r="M5" s="40"/>
      <c r="N5" s="40"/>
      <c r="O5" s="40"/>
      <c r="P5" s="39">
        <v>100.424307</v>
      </c>
      <c r="Q5" s="39">
        <v>68.788904110320473</v>
      </c>
    </row>
    <row r="6" spans="1:17" x14ac:dyDescent="0.25">
      <c r="B6" t="s">
        <v>98</v>
      </c>
      <c r="C6" s="39">
        <v>37.091611865338898</v>
      </c>
      <c r="D6" s="40"/>
      <c r="E6" s="40"/>
      <c r="F6" s="40"/>
      <c r="G6" s="39">
        <v>27.961407766341068</v>
      </c>
      <c r="H6" s="40">
        <v>0.33186583550906001</v>
      </c>
      <c r="I6" s="39">
        <v>34.437993317302272</v>
      </c>
      <c r="J6" s="40">
        <v>0.12732826891562438</v>
      </c>
      <c r="K6" s="40"/>
      <c r="L6" s="40">
        <v>4.979294659307526E-2</v>
      </c>
      <c r="M6" s="40"/>
      <c r="N6" s="40"/>
      <c r="O6" s="40"/>
      <c r="P6" s="39">
        <v>99.072265000000002</v>
      </c>
      <c r="Q6" s="39">
        <v>68.705983239362254</v>
      </c>
    </row>
    <row r="7" spans="1:17" x14ac:dyDescent="0.25">
      <c r="B7" t="s">
        <v>98</v>
      </c>
      <c r="C7" s="39">
        <v>36.900388950208018</v>
      </c>
      <c r="D7" s="40"/>
      <c r="E7" s="40"/>
      <c r="F7" s="40"/>
      <c r="G7" s="39">
        <v>28.302230349968291</v>
      </c>
      <c r="H7" s="40">
        <v>0.33380603485546578</v>
      </c>
      <c r="I7" s="39">
        <v>34.289329168050315</v>
      </c>
      <c r="J7" s="40">
        <v>0.12154781589814279</v>
      </c>
      <c r="K7" s="40"/>
      <c r="L7" s="40">
        <v>5.2697681019747568E-2</v>
      </c>
      <c r="M7" s="40"/>
      <c r="N7" s="40"/>
      <c r="O7" s="40"/>
      <c r="P7" s="39">
        <v>99.898134000000013</v>
      </c>
      <c r="Q7" s="39">
        <v>68.35139303793251</v>
      </c>
    </row>
    <row r="8" spans="1:17" x14ac:dyDescent="0.25">
      <c r="B8" t="s">
        <v>98</v>
      </c>
      <c r="C8" s="39">
        <v>36.650916778772192</v>
      </c>
      <c r="D8" s="40"/>
      <c r="E8" s="40"/>
      <c r="F8" s="40"/>
      <c r="G8" s="39">
        <v>28.313457348285844</v>
      </c>
      <c r="H8" s="40">
        <v>0.3699167527497122</v>
      </c>
      <c r="I8" s="39">
        <v>34.495933875335645</v>
      </c>
      <c r="J8" s="40">
        <v>0.11549951345022107</v>
      </c>
      <c r="K8" s="40"/>
      <c r="L8" s="40">
        <v>5.4275731406401927E-2</v>
      </c>
      <c r="M8" s="40"/>
      <c r="N8" s="40"/>
      <c r="O8" s="40"/>
      <c r="P8" s="39">
        <v>99.337214999999986</v>
      </c>
      <c r="Q8" s="39">
        <v>68.472638980706179</v>
      </c>
    </row>
    <row r="9" spans="1:17" x14ac:dyDescent="0.25">
      <c r="B9" t="s">
        <v>98</v>
      </c>
      <c r="C9" s="39">
        <v>37.117602004731289</v>
      </c>
      <c r="D9" s="40">
        <v>2.9231081348077052E-2</v>
      </c>
      <c r="E9" s="40"/>
      <c r="F9" s="40"/>
      <c r="G9" s="39">
        <v>28.027814620928226</v>
      </c>
      <c r="H9" s="40">
        <v>0.36879738784834487</v>
      </c>
      <c r="I9" s="39">
        <v>34.297768660334469</v>
      </c>
      <c r="J9" s="40">
        <v>0.11071479061804029</v>
      </c>
      <c r="K9" s="40"/>
      <c r="L9" s="40">
        <v>4.8071454191548374E-2</v>
      </c>
      <c r="M9" s="40"/>
      <c r="N9" s="40"/>
      <c r="O9" s="40"/>
      <c r="P9" s="39">
        <v>99.637094000000005</v>
      </c>
      <c r="Q9" s="39">
        <v>68.567087263712949</v>
      </c>
    </row>
    <row r="10" spans="1:17" x14ac:dyDescent="0.25">
      <c r="B10" t="s">
        <v>98</v>
      </c>
      <c r="C10" s="39">
        <v>36.863654013512516</v>
      </c>
      <c r="D10" s="40">
        <v>3.6161549022154467E-2</v>
      </c>
      <c r="E10" s="40"/>
      <c r="F10" s="40"/>
      <c r="G10" s="39">
        <v>27.973781949330522</v>
      </c>
      <c r="H10" s="40">
        <v>0.3722153904107221</v>
      </c>
      <c r="I10" s="39">
        <v>34.523935760595108</v>
      </c>
      <c r="J10" s="40">
        <v>0.12481689188603524</v>
      </c>
      <c r="K10" s="40"/>
      <c r="L10" s="40">
        <v>0.10543444524294744</v>
      </c>
      <c r="M10" s="40"/>
      <c r="N10" s="40"/>
      <c r="O10" s="40"/>
      <c r="P10" s="39">
        <v>100.255661</v>
      </c>
      <c r="Q10" s="39">
        <v>68.750043409945107</v>
      </c>
    </row>
    <row r="11" spans="1:17" x14ac:dyDescent="0.25">
      <c r="B11" t="s">
        <v>98</v>
      </c>
      <c r="C11" s="39">
        <v>37.080637833656681</v>
      </c>
      <c r="D11" s="40">
        <v>2.4376412993536913E-2</v>
      </c>
      <c r="E11" s="40"/>
      <c r="F11" s="40"/>
      <c r="G11" s="39">
        <v>27.739228034145636</v>
      </c>
      <c r="H11" s="40">
        <v>0.34687430609456166</v>
      </c>
      <c r="I11" s="39">
        <v>34.642393356812214</v>
      </c>
      <c r="J11" s="40">
        <v>0.11554367483553962</v>
      </c>
      <c r="K11" s="40"/>
      <c r="L11" s="40">
        <v>5.0946381461830406E-2</v>
      </c>
      <c r="M11" s="40"/>
      <c r="N11" s="40"/>
      <c r="O11" s="40"/>
      <c r="P11" s="39">
        <v>99.473208</v>
      </c>
      <c r="Q11" s="39">
        <v>69.003967864008516</v>
      </c>
    </row>
    <row r="12" spans="1:17" x14ac:dyDescent="0.25">
      <c r="B12" t="s">
        <v>98</v>
      </c>
      <c r="C12" s="39">
        <v>37.021474205144308</v>
      </c>
      <c r="D12" s="40">
        <v>3.4686926347723836E-2</v>
      </c>
      <c r="E12" s="40"/>
      <c r="F12" s="40"/>
      <c r="G12" s="39">
        <v>27.643608351039394</v>
      </c>
      <c r="H12" s="40">
        <v>0.36283066706935874</v>
      </c>
      <c r="I12" s="39">
        <v>34.75751460031406</v>
      </c>
      <c r="J12" s="40">
        <v>0.11330371157563462</v>
      </c>
      <c r="K12" s="40"/>
      <c r="L12" s="40">
        <v>6.6581538509531968E-2</v>
      </c>
      <c r="M12" s="40"/>
      <c r="N12" s="40"/>
      <c r="O12" s="40"/>
      <c r="P12" s="39">
        <v>99.308308999999994</v>
      </c>
      <c r="Q12" s="39">
        <v>69.14859563838877</v>
      </c>
    </row>
    <row r="13" spans="1:17" x14ac:dyDescent="0.25">
      <c r="B13" t="s">
        <v>98</v>
      </c>
      <c r="C13" s="39">
        <v>37.220918631000956</v>
      </c>
      <c r="D13" s="40"/>
      <c r="E13" s="40">
        <v>0.12799513978567675</v>
      </c>
      <c r="F13" s="40"/>
      <c r="G13" s="39">
        <v>27.516454367382018</v>
      </c>
      <c r="H13" s="40">
        <v>0.33167205724659649</v>
      </c>
      <c r="I13" s="39">
        <v>34.605200511748492</v>
      </c>
      <c r="J13" s="40">
        <v>0.12460020774103321</v>
      </c>
      <c r="K13" s="40"/>
      <c r="L13" s="40">
        <v>7.3159085095222023E-2</v>
      </c>
      <c r="M13" s="40"/>
      <c r="N13" s="40"/>
      <c r="O13" s="40"/>
      <c r="P13" s="39">
        <v>99.972546000000008</v>
      </c>
      <c r="Q13" s="39">
        <v>69.153257851968661</v>
      </c>
    </row>
    <row r="14" spans="1:17" x14ac:dyDescent="0.25">
      <c r="B14" t="s">
        <v>98</v>
      </c>
      <c r="C14" s="39">
        <v>37.294808272437109</v>
      </c>
      <c r="D14" s="40"/>
      <c r="E14" s="40">
        <v>7.1924826102881312E-2</v>
      </c>
      <c r="F14" s="40"/>
      <c r="G14" s="39">
        <v>27.407794703949534</v>
      </c>
      <c r="H14" s="40">
        <v>0.33348663765640069</v>
      </c>
      <c r="I14" s="39">
        <v>34.713009946615166</v>
      </c>
      <c r="J14" s="40">
        <v>0.10438921188496134</v>
      </c>
      <c r="K14" s="40"/>
      <c r="L14" s="40">
        <v>7.4586401353932963E-2</v>
      </c>
      <c r="M14" s="40"/>
      <c r="N14" s="40"/>
      <c r="O14" s="40"/>
      <c r="P14" s="39">
        <v>99.527526000000009</v>
      </c>
      <c r="Q14" s="39">
        <v>69.303809390753173</v>
      </c>
    </row>
    <row r="15" spans="1:17" x14ac:dyDescent="0.25">
      <c r="B15" t="s">
        <v>98</v>
      </c>
      <c r="C15" s="39">
        <v>37.352380712682873</v>
      </c>
      <c r="D15" s="40"/>
      <c r="E15" s="40"/>
      <c r="F15" s="40"/>
      <c r="G15" s="39">
        <v>27.155712899282243</v>
      </c>
      <c r="H15" s="40">
        <v>0.33041608167738218</v>
      </c>
      <c r="I15" s="39">
        <v>34.985338263541266</v>
      </c>
      <c r="J15" s="40">
        <v>0.12549783536598075</v>
      </c>
      <c r="K15" s="40"/>
      <c r="L15" s="40">
        <v>5.0654207450265359E-2</v>
      </c>
      <c r="M15" s="40"/>
      <c r="N15" s="40"/>
      <c r="O15" s="40"/>
      <c r="P15" s="39">
        <v>99.808095999999992</v>
      </c>
      <c r="Q15" s="39">
        <v>69.665421906008746</v>
      </c>
    </row>
    <row r="16" spans="1:17" x14ac:dyDescent="0.25">
      <c r="B16" t="s">
        <v>98</v>
      </c>
      <c r="C16" s="39">
        <v>37.261160613995635</v>
      </c>
      <c r="D16" s="40"/>
      <c r="E16" s="40"/>
      <c r="F16" s="40"/>
      <c r="G16" s="39">
        <v>27.601922520489033</v>
      </c>
      <c r="H16" s="40">
        <v>0.33252983161420563</v>
      </c>
      <c r="I16" s="39">
        <v>34.631985637344059</v>
      </c>
      <c r="J16" s="40">
        <v>0.12464400435027924</v>
      </c>
      <c r="K16" s="40"/>
      <c r="L16" s="40">
        <v>4.7757392206785841E-2</v>
      </c>
      <c r="M16" s="40"/>
      <c r="N16" s="40"/>
      <c r="O16" s="40"/>
      <c r="P16" s="39">
        <v>99.666246000000001</v>
      </c>
      <c r="Q16" s="39">
        <v>69.103585755897996</v>
      </c>
    </row>
    <row r="17" spans="2:17" x14ac:dyDescent="0.25">
      <c r="B17" t="s">
        <v>98</v>
      </c>
      <c r="C17" s="39">
        <v>37.029444525723562</v>
      </c>
      <c r="D17" s="40">
        <v>3.144991232015007E-2</v>
      </c>
      <c r="E17" s="40"/>
      <c r="F17" s="40"/>
      <c r="G17" s="39">
        <v>27.960003830960304</v>
      </c>
      <c r="H17" s="40">
        <v>0.35572268228314574</v>
      </c>
      <c r="I17" s="39">
        <v>34.436816475959972</v>
      </c>
      <c r="J17" s="40">
        <v>0.10513930380414102</v>
      </c>
      <c r="K17" s="40"/>
      <c r="L17" s="40">
        <v>8.1423268948745631E-2</v>
      </c>
      <c r="M17" s="40"/>
      <c r="N17" s="40"/>
      <c r="O17" s="40"/>
      <c r="P17" s="39">
        <v>100.89376299999998</v>
      </c>
      <c r="Q17" s="39">
        <v>68.706328062012247</v>
      </c>
    </row>
    <row r="18" spans="2:17" x14ac:dyDescent="0.25">
      <c r="B18" t="s">
        <v>98</v>
      </c>
      <c r="C18" s="39">
        <v>36.906547562611372</v>
      </c>
      <c r="D18" s="40"/>
      <c r="E18" s="40"/>
      <c r="F18" s="40"/>
      <c r="G18" s="39">
        <v>28.324762660230604</v>
      </c>
      <c r="H18" s="40">
        <v>0.35090294667782873</v>
      </c>
      <c r="I18" s="39">
        <v>34.238011279676392</v>
      </c>
      <c r="J18" s="40">
        <v>0.11364513724905601</v>
      </c>
      <c r="K18" s="40"/>
      <c r="L18" s="40">
        <v>6.613041355474869E-2</v>
      </c>
      <c r="M18" s="40"/>
      <c r="N18" s="40"/>
      <c r="O18" s="40"/>
      <c r="P18" s="39">
        <v>99.743819000000002</v>
      </c>
      <c r="Q18" s="39">
        <v>68.3017574850127</v>
      </c>
    </row>
    <row r="19" spans="2:17" x14ac:dyDescent="0.25">
      <c r="B19" t="s">
        <v>98</v>
      </c>
      <c r="C19" s="39">
        <v>37.190341177272849</v>
      </c>
      <c r="D19" s="40"/>
      <c r="E19" s="40"/>
      <c r="F19" s="40"/>
      <c r="G19" s="39">
        <v>27.490369919342729</v>
      </c>
      <c r="H19" s="40">
        <v>0.33282195454395724</v>
      </c>
      <c r="I19" s="39">
        <v>34.810443124898292</v>
      </c>
      <c r="J19" s="40">
        <v>0.12226885771505711</v>
      </c>
      <c r="K19" s="40"/>
      <c r="L19" s="40">
        <v>5.3754966227113239E-2</v>
      </c>
      <c r="M19" s="40"/>
      <c r="N19" s="40"/>
      <c r="O19" s="40"/>
      <c r="P19" s="39">
        <v>99.512665999999996</v>
      </c>
      <c r="Q19" s="39">
        <v>69.299439210839068</v>
      </c>
    </row>
    <row r="20" spans="2:17" x14ac:dyDescent="0.25">
      <c r="B20" t="s">
        <v>99</v>
      </c>
      <c r="C20" s="39">
        <v>47.985243465508823</v>
      </c>
      <c r="D20" s="39">
        <v>1.7512836255231452</v>
      </c>
      <c r="E20" s="39">
        <v>8.1488452639509443</v>
      </c>
      <c r="F20" s="40"/>
      <c r="G20" s="39">
        <v>7.4038319674906496</v>
      </c>
      <c r="H20" s="40">
        <v>0.16219874399479475</v>
      </c>
      <c r="I20" s="39">
        <v>13.113039426651406</v>
      </c>
      <c r="J20" s="39">
        <v>20.586012346558576</v>
      </c>
      <c r="K20" s="40">
        <v>0.84954516032166028</v>
      </c>
      <c r="L20" s="40"/>
      <c r="M20" s="40"/>
      <c r="N20" s="40"/>
      <c r="O20" s="40"/>
      <c r="P20" s="39">
        <v>99.825063999999998</v>
      </c>
      <c r="Q20" s="39">
        <v>75.945312619371478</v>
      </c>
    </row>
    <row r="21" spans="2:17" x14ac:dyDescent="0.25">
      <c r="B21" t="s">
        <v>99</v>
      </c>
      <c r="C21" s="39">
        <v>47.518265440315083</v>
      </c>
      <c r="D21" s="39">
        <v>1.7044387104082597</v>
      </c>
      <c r="E21" s="39">
        <v>8.3730146542340282</v>
      </c>
      <c r="F21" s="40"/>
      <c r="G21" s="39">
        <v>7.6910696485959447</v>
      </c>
      <c r="H21" s="40">
        <v>0.17479957575755159</v>
      </c>
      <c r="I21" s="39">
        <v>13.135820206720471</v>
      </c>
      <c r="J21" s="39">
        <v>20.53613061051265</v>
      </c>
      <c r="K21" s="40">
        <v>0.86646115345602437</v>
      </c>
      <c r="L21" s="40"/>
      <c r="M21" s="40"/>
      <c r="N21" s="40"/>
      <c r="O21" s="40"/>
      <c r="P21" s="39">
        <v>100.28227999999999</v>
      </c>
      <c r="Q21" s="39">
        <v>75.275447025856565</v>
      </c>
    </row>
    <row r="22" spans="2:17" x14ac:dyDescent="0.25">
      <c r="B22" t="s">
        <v>99</v>
      </c>
      <c r="C22" s="39">
        <v>47.667514575487928</v>
      </c>
      <c r="D22" s="39">
        <v>1.6503730364835085</v>
      </c>
      <c r="E22" s="39">
        <v>7.9566832465096731</v>
      </c>
      <c r="F22" s="40">
        <v>2.454408094173231E-2</v>
      </c>
      <c r="G22" s="39">
        <v>7.5437979504659038</v>
      </c>
      <c r="H22" s="40">
        <v>0.18824949653832909</v>
      </c>
      <c r="I22" s="39">
        <v>13.237709229229392</v>
      </c>
      <c r="J22" s="39">
        <v>20.867710488832063</v>
      </c>
      <c r="K22" s="40">
        <v>0.86341789551144532</v>
      </c>
      <c r="L22" s="40"/>
      <c r="M22" s="40"/>
      <c r="N22" s="40"/>
      <c r="O22" s="40"/>
      <c r="P22" s="39">
        <v>100.15856800000002</v>
      </c>
      <c r="Q22" s="39">
        <v>75.775637131652189</v>
      </c>
    </row>
    <row r="23" spans="2:17" x14ac:dyDescent="0.25">
      <c r="B23" t="s">
        <v>99</v>
      </c>
      <c r="C23" s="39">
        <v>47.372814706297746</v>
      </c>
      <c r="D23" s="39">
        <v>1.8434772454728736</v>
      </c>
      <c r="E23" s="39">
        <v>8.6449667532974832</v>
      </c>
      <c r="F23" s="40"/>
      <c r="G23" s="39">
        <v>7.7386874671083783</v>
      </c>
      <c r="H23" s="40">
        <v>0.20512080271779426</v>
      </c>
      <c r="I23" s="39">
        <v>13.047699999916192</v>
      </c>
      <c r="J23" s="39">
        <v>20.225042445082586</v>
      </c>
      <c r="K23" s="40">
        <v>0.92219058010693966</v>
      </c>
      <c r="L23" s="40"/>
      <c r="M23" s="40"/>
      <c r="N23" s="40"/>
      <c r="O23" s="40"/>
      <c r="P23" s="39">
        <v>100.230692</v>
      </c>
      <c r="Q23" s="39">
        <v>75.034516138990242</v>
      </c>
    </row>
    <row r="24" spans="2:17" x14ac:dyDescent="0.25">
      <c r="B24" t="s">
        <v>99</v>
      </c>
      <c r="C24" s="39">
        <v>47.632829685448719</v>
      </c>
      <c r="D24" s="39">
        <v>1.9149898786555284</v>
      </c>
      <c r="E24" s="39">
        <v>8.5123976499976894</v>
      </c>
      <c r="F24" s="40">
        <v>2.320471755148008E-2</v>
      </c>
      <c r="G24" s="39">
        <v>7.5533224968216279</v>
      </c>
      <c r="H24" s="40">
        <v>0.16751861960494061</v>
      </c>
      <c r="I24" s="39">
        <v>13.040901716879915</v>
      </c>
      <c r="J24" s="39">
        <v>20.270704091447826</v>
      </c>
      <c r="K24" s="40">
        <v>0.88413114359228773</v>
      </c>
      <c r="L24" s="40"/>
      <c r="M24" s="40"/>
      <c r="N24" s="40"/>
      <c r="O24" s="40"/>
      <c r="P24" s="39">
        <v>100.30287999999999</v>
      </c>
      <c r="Q24" s="39">
        <v>75.476275733148086</v>
      </c>
    </row>
    <row r="25" spans="2:17" x14ac:dyDescent="0.25">
      <c r="B25" t="s">
        <v>99</v>
      </c>
      <c r="C25" s="39">
        <v>47.692828189926452</v>
      </c>
      <c r="D25" s="39">
        <v>1.7798998298950244</v>
      </c>
      <c r="E25" s="39">
        <v>8.4494614548921483</v>
      </c>
      <c r="F25" s="40">
        <v>3.5618137866163642E-2</v>
      </c>
      <c r="G25" s="39">
        <v>7.5932481642854253</v>
      </c>
      <c r="H25" s="40">
        <v>0.16795723837247825</v>
      </c>
      <c r="I25" s="39">
        <v>13.216460932086644</v>
      </c>
      <c r="J25" s="39">
        <v>20.055418599916827</v>
      </c>
      <c r="K25" s="40">
        <v>1.0091074527588295</v>
      </c>
      <c r="L25" s="40"/>
      <c r="M25" s="40"/>
      <c r="N25" s="40"/>
      <c r="O25" s="40"/>
      <c r="P25" s="39">
        <v>100.29159900000001</v>
      </c>
      <c r="Q25" s="39">
        <v>75.62590250401729</v>
      </c>
    </row>
    <row r="26" spans="2:17" x14ac:dyDescent="0.25">
      <c r="B26" t="s">
        <v>99</v>
      </c>
      <c r="C26" s="39">
        <v>47.923516490532968</v>
      </c>
      <c r="D26" s="39">
        <v>1.942362355563878</v>
      </c>
      <c r="E26" s="39">
        <v>8.4112785619080768</v>
      </c>
      <c r="F26" s="40"/>
      <c r="G26" s="39">
        <v>7.5914053050148285</v>
      </c>
      <c r="H26" s="40">
        <v>0.15999605669930569</v>
      </c>
      <c r="I26" s="39">
        <v>12.961716012804816</v>
      </c>
      <c r="J26" s="39">
        <v>20.060419291740359</v>
      </c>
      <c r="K26" s="40">
        <v>0.94930592573576023</v>
      </c>
      <c r="L26" s="40"/>
      <c r="M26" s="40"/>
      <c r="N26" s="40"/>
      <c r="O26" s="40"/>
      <c r="P26" s="39">
        <v>99.733708000000007</v>
      </c>
      <c r="Q26" s="39">
        <v>75.269870005585204</v>
      </c>
    </row>
    <row r="27" spans="2:17" x14ac:dyDescent="0.25">
      <c r="B27" t="s">
        <v>99</v>
      </c>
      <c r="C27" s="39">
        <v>48.217334226514282</v>
      </c>
      <c r="D27" s="39">
        <v>1.6640268932215438</v>
      </c>
      <c r="E27" s="39">
        <v>8.0870545665764606</v>
      </c>
      <c r="F27" s="40"/>
      <c r="G27" s="39">
        <v>7.329467303253149</v>
      </c>
      <c r="H27" s="40">
        <v>0.18616457299058592</v>
      </c>
      <c r="I27" s="39">
        <v>13.076141779896869</v>
      </c>
      <c r="J27" s="39">
        <v>20.59965378108889</v>
      </c>
      <c r="K27" s="40">
        <v>0.84015687645823256</v>
      </c>
      <c r="L27" s="40"/>
      <c r="M27" s="40"/>
      <c r="N27" s="40"/>
      <c r="O27" s="40"/>
      <c r="P27" s="39">
        <v>99.884202999999985</v>
      </c>
      <c r="Q27" s="39">
        <v>76.078002174505883</v>
      </c>
    </row>
    <row r="28" spans="2:17" x14ac:dyDescent="0.25">
      <c r="B28" t="s">
        <v>99</v>
      </c>
      <c r="C28" s="39">
        <v>47.508411432650306</v>
      </c>
      <c r="D28" s="39">
        <v>1.9568508875804715</v>
      </c>
      <c r="E28" s="39">
        <v>8.5434662750412276</v>
      </c>
      <c r="F28" s="40"/>
      <c r="G28" s="39">
        <v>7.4241846371324698</v>
      </c>
      <c r="H28" s="40">
        <v>0.1559550343880261</v>
      </c>
      <c r="I28" s="39">
        <v>12.798873910237729</v>
      </c>
      <c r="J28" s="39">
        <v>20.765579082962645</v>
      </c>
      <c r="K28" s="40">
        <v>0.84667874000712795</v>
      </c>
      <c r="L28" s="40"/>
      <c r="M28" s="40"/>
      <c r="N28" s="40"/>
      <c r="O28" s="40"/>
      <c r="P28" s="39">
        <v>100.02755000000001</v>
      </c>
      <c r="Q28" s="39">
        <v>75.448707345092956</v>
      </c>
    </row>
    <row r="29" spans="2:17" x14ac:dyDescent="0.25">
      <c r="B29" t="s">
        <v>99</v>
      </c>
      <c r="C29" s="39">
        <v>47.329751175803871</v>
      </c>
      <c r="D29" s="39">
        <v>1.8741825927377813</v>
      </c>
      <c r="E29" s="39">
        <v>8.7985413150334697</v>
      </c>
      <c r="F29" s="40">
        <v>3.2860669470615778E-2</v>
      </c>
      <c r="G29" s="39">
        <v>7.6127738644599106</v>
      </c>
      <c r="H29" s="40">
        <v>0.18172046020951607</v>
      </c>
      <c r="I29" s="39">
        <v>12.882874953298218</v>
      </c>
      <c r="J29" s="39">
        <v>20.441988660552926</v>
      </c>
      <c r="K29" s="40">
        <v>0.8453063084337028</v>
      </c>
      <c r="L29" s="40"/>
      <c r="M29" s="40"/>
      <c r="N29" s="40"/>
      <c r="O29" s="40"/>
      <c r="P29" s="39">
        <v>99.161095999999986</v>
      </c>
      <c r="Q29" s="39">
        <v>75.10360447329532</v>
      </c>
    </row>
    <row r="30" spans="2:17" x14ac:dyDescent="0.25">
      <c r="B30" t="s">
        <v>99</v>
      </c>
      <c r="C30" s="39">
        <v>47.763108854801331</v>
      </c>
      <c r="D30" s="39">
        <v>1.9274925474016964</v>
      </c>
      <c r="E30" s="39">
        <v>8.7001706389126454</v>
      </c>
      <c r="F30" s="40"/>
      <c r="G30" s="39">
        <v>7.6480408747049706</v>
      </c>
      <c r="H30" s="40">
        <v>0.17686377675238379</v>
      </c>
      <c r="I30" s="39">
        <v>12.82653306512997</v>
      </c>
      <c r="J30" s="39">
        <v>19.974648896658802</v>
      </c>
      <c r="K30" s="40">
        <v>0.92797875139943431</v>
      </c>
      <c r="L30" s="40">
        <v>5.5162594238759535E-2</v>
      </c>
      <c r="M30" s="40"/>
      <c r="N30" s="40"/>
      <c r="O30" s="40"/>
      <c r="P30" s="39">
        <v>100.21102300000001</v>
      </c>
      <c r="Q30" s="39">
        <v>74.934849746984241</v>
      </c>
    </row>
    <row r="31" spans="2:17" x14ac:dyDescent="0.25">
      <c r="B31" t="s">
        <v>99</v>
      </c>
      <c r="C31" s="39">
        <v>47.258894459343303</v>
      </c>
      <c r="D31" s="39">
        <v>1.94906185732309</v>
      </c>
      <c r="E31" s="39">
        <v>9.1597912848621821</v>
      </c>
      <c r="F31" s="40"/>
      <c r="G31" s="39">
        <v>7.4500017807176677</v>
      </c>
      <c r="H31" s="40">
        <v>0.18746473941087846</v>
      </c>
      <c r="I31" s="39">
        <v>12.738517864855901</v>
      </c>
      <c r="J31" s="39">
        <v>20.417393208658385</v>
      </c>
      <c r="K31" s="40">
        <v>0.83887480482858501</v>
      </c>
      <c r="L31" s="40"/>
      <c r="M31" s="40"/>
      <c r="N31" s="40"/>
      <c r="O31" s="40"/>
      <c r="P31" s="39">
        <v>99.819305</v>
      </c>
      <c r="Q31" s="39">
        <v>75.296528564776963</v>
      </c>
    </row>
    <row r="32" spans="2:17" x14ac:dyDescent="0.25">
      <c r="B32" t="s">
        <v>99</v>
      </c>
      <c r="C32" s="39">
        <v>47.607121707822586</v>
      </c>
      <c r="D32" s="39">
        <v>2.0106730186306407</v>
      </c>
      <c r="E32" s="39">
        <v>9.0830498780711508</v>
      </c>
      <c r="F32" s="40"/>
      <c r="G32" s="39">
        <v>7.4750419679653879</v>
      </c>
      <c r="H32" s="40">
        <v>0.17206205171035693</v>
      </c>
      <c r="I32" s="39">
        <v>12.819169810846619</v>
      </c>
      <c r="J32" s="39">
        <v>19.905497350991098</v>
      </c>
      <c r="K32" s="40">
        <v>0.9273842139621582</v>
      </c>
      <c r="L32" s="40"/>
      <c r="M32" s="40"/>
      <c r="N32" s="40"/>
      <c r="O32" s="40"/>
      <c r="P32" s="39">
        <v>100.281845</v>
      </c>
      <c r="Q32" s="39">
        <v>75.351470151475382</v>
      </c>
    </row>
    <row r="33" spans="1:17" x14ac:dyDescent="0.25">
      <c r="B33" t="s">
        <v>99</v>
      </c>
      <c r="C33" s="39">
        <v>47.950630367443289</v>
      </c>
      <c r="D33" s="39">
        <v>1.841826042946197</v>
      </c>
      <c r="E33" s="39">
        <v>8.5467432908723708</v>
      </c>
      <c r="F33" s="40"/>
      <c r="G33" s="39">
        <v>7.3023754880647447</v>
      </c>
      <c r="H33" s="40">
        <v>0.16794692262162991</v>
      </c>
      <c r="I33" s="39">
        <v>13.020844173797146</v>
      </c>
      <c r="J33" s="39">
        <v>20.224387231660504</v>
      </c>
      <c r="K33" s="40">
        <v>0.90164706707466069</v>
      </c>
      <c r="L33" s="40">
        <v>4.3599415519472051E-2</v>
      </c>
      <c r="M33" s="40"/>
      <c r="N33" s="40"/>
      <c r="O33" s="40"/>
      <c r="P33" s="39">
        <v>99.693996999999982</v>
      </c>
      <c r="Q33" s="39">
        <v>76.068269155638546</v>
      </c>
    </row>
    <row r="34" spans="1:17" x14ac:dyDescent="0.25">
      <c r="B34" t="s">
        <v>99</v>
      </c>
      <c r="C34" s="39">
        <v>48.087854559401734</v>
      </c>
      <c r="D34" s="39">
        <v>1.8254761708189682</v>
      </c>
      <c r="E34" s="39">
        <v>8.1063381922950395</v>
      </c>
      <c r="F34" s="40"/>
      <c r="G34" s="39">
        <v>7.5908909589685587</v>
      </c>
      <c r="H34" s="40">
        <v>0.15026864546209448</v>
      </c>
      <c r="I34" s="39">
        <v>13.079300310558816</v>
      </c>
      <c r="J34" s="39">
        <v>20.274733194595957</v>
      </c>
      <c r="K34" s="40">
        <v>0.88513796789884291</v>
      </c>
      <c r="L34" s="40"/>
      <c r="M34" s="40"/>
      <c r="N34" s="40"/>
      <c r="O34" s="40"/>
      <c r="P34" s="39">
        <v>99.575662999999992</v>
      </c>
      <c r="Q34" s="39">
        <v>75.438843198364154</v>
      </c>
    </row>
    <row r="35" spans="1:17" x14ac:dyDescent="0.25">
      <c r="B35" t="s">
        <v>99</v>
      </c>
      <c r="C35" s="39">
        <v>47.81046924913047</v>
      </c>
      <c r="D35" s="39">
        <v>1.7870886482522597</v>
      </c>
      <c r="E35" s="39">
        <v>8.3558371465229513</v>
      </c>
      <c r="F35" s="40"/>
      <c r="G35" s="39">
        <v>7.458183209804977</v>
      </c>
      <c r="H35" s="40">
        <v>0.20477626811868155</v>
      </c>
      <c r="I35" s="39">
        <v>13.099013338285234</v>
      </c>
      <c r="J35" s="39">
        <v>20.382874619347135</v>
      </c>
      <c r="K35" s="40">
        <v>0.90175752053829139</v>
      </c>
      <c r="L35" s="40"/>
      <c r="M35" s="40"/>
      <c r="N35" s="40"/>
      <c r="O35" s="40"/>
      <c r="P35" s="39">
        <v>99.522762999999998</v>
      </c>
      <c r="Q35" s="39">
        <v>75.791810896411405</v>
      </c>
    </row>
    <row r="36" spans="1:17" x14ac:dyDescent="0.25">
      <c r="B36" t="s">
        <v>99</v>
      </c>
      <c r="C36" s="39">
        <v>47.409124539364228</v>
      </c>
      <c r="D36" s="39">
        <v>1.8729672256487124</v>
      </c>
      <c r="E36" s="39">
        <v>8.4463182901756895</v>
      </c>
      <c r="F36" s="40"/>
      <c r="G36" s="39">
        <v>7.5198335463927348</v>
      </c>
      <c r="H36" s="40">
        <v>0.19299225541320311</v>
      </c>
      <c r="I36" s="39">
        <v>13.262282617268955</v>
      </c>
      <c r="J36" s="39">
        <v>20.408556806799005</v>
      </c>
      <c r="K36" s="40">
        <v>0.88792471893747471</v>
      </c>
      <c r="L36" s="40"/>
      <c r="M36" s="40"/>
      <c r="N36" s="40"/>
      <c r="O36" s="40"/>
      <c r="P36" s="39">
        <v>99.411242999999999</v>
      </c>
      <c r="Q36" s="39">
        <v>75.867965257470772</v>
      </c>
    </row>
    <row r="37" spans="1:17" x14ac:dyDescent="0.25">
      <c r="B37" t="s">
        <v>100</v>
      </c>
      <c r="C37" s="39"/>
      <c r="D37" s="40">
        <v>0.69431299826516291</v>
      </c>
      <c r="E37" s="39">
        <v>60.011208099682058</v>
      </c>
      <c r="F37" s="40">
        <v>0.12471520988235388</v>
      </c>
      <c r="G37" s="39">
        <v>25.295307427987471</v>
      </c>
      <c r="H37" s="40">
        <v>0.16672828135794684</v>
      </c>
      <c r="I37" s="39">
        <v>13.603946087217015</v>
      </c>
      <c r="K37" s="40"/>
      <c r="L37" s="40">
        <v>0.10378189560799909</v>
      </c>
      <c r="M37" s="40"/>
      <c r="N37" s="40"/>
      <c r="O37" s="40"/>
      <c r="P37" s="39">
        <v>99.697542999999996</v>
      </c>
      <c r="Q37" s="39">
        <v>48.94553693278985</v>
      </c>
    </row>
    <row r="38" spans="1:17" x14ac:dyDescent="0.25">
      <c r="B38" t="s">
        <v>100</v>
      </c>
      <c r="C38" s="39"/>
      <c r="D38" s="40">
        <v>0.72780512156871113</v>
      </c>
      <c r="E38" s="39">
        <v>60.021558726283764</v>
      </c>
      <c r="F38" s="40">
        <v>0.14715372431901644</v>
      </c>
      <c r="G38" s="39">
        <v>24.974836082200337</v>
      </c>
      <c r="H38" s="40">
        <v>0.17304437795053998</v>
      </c>
      <c r="I38" s="39">
        <v>13.822826478574395</v>
      </c>
      <c r="K38" s="40"/>
      <c r="L38" s="40">
        <v>0.13277548910324571</v>
      </c>
      <c r="M38" s="40"/>
      <c r="N38" s="40"/>
      <c r="O38" s="40"/>
      <c r="P38" s="39">
        <v>99.692345999999986</v>
      </c>
      <c r="Q38" s="39">
        <v>49.663174517704256</v>
      </c>
    </row>
    <row r="39" spans="1:17" x14ac:dyDescent="0.25">
      <c r="B39" t="s">
        <v>100</v>
      </c>
      <c r="C39" s="39"/>
      <c r="D39" s="40">
        <v>0.64867690780705201</v>
      </c>
      <c r="E39" s="39">
        <v>60.321084325305776</v>
      </c>
      <c r="F39" s="40">
        <v>0.14343792030520908</v>
      </c>
      <c r="G39" s="39">
        <v>24.726192275176338</v>
      </c>
      <c r="H39" s="40">
        <v>0.15090940355417456</v>
      </c>
      <c r="I39" s="39">
        <v>13.90355983321432</v>
      </c>
      <c r="K39" s="40"/>
      <c r="L39" s="40">
        <v>0.10613933463714523</v>
      </c>
      <c r="M39" s="40"/>
      <c r="N39" s="40"/>
      <c r="O39" s="40"/>
      <c r="P39" s="39">
        <v>100.28798499999998</v>
      </c>
      <c r="Q39" s="39">
        <v>50.058900785124962</v>
      </c>
    </row>
    <row r="40" spans="1:17" x14ac:dyDescent="0.25">
      <c r="B40" t="s">
        <v>100</v>
      </c>
      <c r="C40" s="39"/>
      <c r="D40" s="40">
        <v>0.65783831882050525</v>
      </c>
      <c r="E40" s="39">
        <v>60.292908842661888</v>
      </c>
      <c r="F40" s="40">
        <v>0.14792201068643507</v>
      </c>
      <c r="G40" s="39">
        <v>24.9640232160673</v>
      </c>
      <c r="H40" s="40">
        <v>0.15419254651505029</v>
      </c>
      <c r="I40" s="39">
        <v>13.646949679871371</v>
      </c>
      <c r="K40" s="40"/>
      <c r="L40" s="40">
        <v>0.13616538537744477</v>
      </c>
      <c r="M40" s="40"/>
      <c r="N40" s="40"/>
      <c r="O40" s="40"/>
      <c r="P40" s="39">
        <v>99.305707999999996</v>
      </c>
      <c r="Q40" s="39">
        <v>49.353899284145861</v>
      </c>
    </row>
    <row r="41" spans="1:17" x14ac:dyDescent="0.25">
      <c r="B41" t="s">
        <v>100</v>
      </c>
      <c r="C41" s="39"/>
      <c r="D41" s="40">
        <v>0.6166653933804489</v>
      </c>
      <c r="E41" s="39">
        <v>60.707240190056275</v>
      </c>
      <c r="F41" s="40">
        <v>0.14312619016057124</v>
      </c>
      <c r="G41" s="39">
        <v>24.136716203764237</v>
      </c>
      <c r="H41" s="40">
        <v>0.15782435282709978</v>
      </c>
      <c r="I41" s="39">
        <v>14.1261108971262</v>
      </c>
      <c r="K41" s="40"/>
      <c r="L41" s="40">
        <v>0.11231677268515738</v>
      </c>
      <c r="M41" s="40"/>
      <c r="N41" s="40"/>
      <c r="O41" s="40"/>
      <c r="P41" s="39">
        <v>99.781179000000009</v>
      </c>
      <c r="Q41" s="39">
        <v>51.058965776157329</v>
      </c>
    </row>
    <row r="42" spans="1:17" x14ac:dyDescent="0.25">
      <c r="B42" t="s">
        <v>100</v>
      </c>
      <c r="C42" s="39"/>
      <c r="D42" s="40">
        <v>0.63500483218832626</v>
      </c>
      <c r="E42" s="39">
        <v>60.60970190406141</v>
      </c>
      <c r="F42" s="40">
        <v>0.14615648865417283</v>
      </c>
      <c r="G42" s="39">
        <v>24.315690742584529</v>
      </c>
      <c r="H42" s="40">
        <v>0.15831663178501165</v>
      </c>
      <c r="I42" s="39">
        <v>14.028821057739437</v>
      </c>
      <c r="K42" s="40"/>
      <c r="L42" s="40">
        <v>0.106308342987087</v>
      </c>
      <c r="M42" s="40"/>
      <c r="N42" s="40"/>
      <c r="O42" s="40"/>
      <c r="P42" s="39">
        <v>100.09750600000002</v>
      </c>
      <c r="Q42" s="39">
        <v>50.701609664421497</v>
      </c>
    </row>
    <row r="43" spans="1:17" x14ac:dyDescent="0.25">
      <c r="B43" t="s">
        <v>100</v>
      </c>
      <c r="C43" s="39"/>
      <c r="D43" s="40">
        <v>0.6908520874893187</v>
      </c>
      <c r="E43" s="39">
        <v>60.575306270362098</v>
      </c>
      <c r="F43" s="40">
        <v>0.1341181212693614</v>
      </c>
      <c r="G43" s="39">
        <v>24.398196021674611</v>
      </c>
      <c r="H43" s="40">
        <v>0.16818707671458447</v>
      </c>
      <c r="I43" s="39">
        <v>13.983446989981655</v>
      </c>
      <c r="K43" s="40"/>
      <c r="L43" s="40">
        <v>4.9893432508364123E-2</v>
      </c>
      <c r="M43" s="40"/>
      <c r="N43" s="40"/>
      <c r="O43" s="40"/>
      <c r="P43" s="39">
        <v>99.504078000000007</v>
      </c>
      <c r="Q43" s="39">
        <v>50.535961871364101</v>
      </c>
    </row>
    <row r="44" spans="1:17" x14ac:dyDescent="0.25">
      <c r="B44" t="s">
        <v>100</v>
      </c>
      <c r="C44" s="39">
        <v>4.1602009106171622E-2</v>
      </c>
      <c r="D44" s="40">
        <v>0.66122184281184537</v>
      </c>
      <c r="E44" s="39">
        <v>60.281834382773724</v>
      </c>
      <c r="F44" s="40">
        <v>0.1563908524733422</v>
      </c>
      <c r="G44" s="39">
        <v>25.012314573729455</v>
      </c>
      <c r="H44" s="40">
        <v>0.17092116237317884</v>
      </c>
      <c r="I44" s="39">
        <v>13.564982803951825</v>
      </c>
      <c r="K44" s="40"/>
      <c r="L44" s="40">
        <v>0.11073237278045332</v>
      </c>
      <c r="M44" s="40"/>
      <c r="N44" s="40"/>
      <c r="O44" s="40"/>
      <c r="P44" s="39">
        <v>99.199536000000009</v>
      </c>
      <c r="Q44" s="39">
        <v>49.155020747710317</v>
      </c>
    </row>
    <row r="45" spans="1:17" x14ac:dyDescent="0.25">
      <c r="A45" s="35" t="s">
        <v>101</v>
      </c>
      <c r="B45" s="35" t="s">
        <v>98</v>
      </c>
      <c r="C45" s="38">
        <v>39.70612955217387</v>
      </c>
      <c r="D45" s="36"/>
      <c r="E45" s="36">
        <v>7.910375446194615E-3</v>
      </c>
      <c r="F45" s="36">
        <v>0</v>
      </c>
      <c r="G45" s="38">
        <v>13.78877319964799</v>
      </c>
      <c r="H45" s="36">
        <v>0.19083780763944511</v>
      </c>
      <c r="I45" s="38">
        <v>45.843592101490124</v>
      </c>
      <c r="J45" s="36">
        <v>6.7238191292654237E-2</v>
      </c>
      <c r="K45" s="36"/>
      <c r="L45" s="36"/>
      <c r="M45" s="36"/>
      <c r="N45" s="36"/>
      <c r="O45" s="36"/>
      <c r="P45" s="38">
        <v>100.73299999999999</v>
      </c>
      <c r="Q45" s="38">
        <v>85.562954727405</v>
      </c>
    </row>
    <row r="46" spans="1:17" x14ac:dyDescent="0.25">
      <c r="B46" t="s">
        <v>98</v>
      </c>
      <c r="C46" s="39">
        <v>39.605286658331849</v>
      </c>
      <c r="D46" s="40"/>
      <c r="E46" s="40">
        <v>1.6868091524280131E-2</v>
      </c>
      <c r="F46" s="40">
        <v>1.2899128812684806E-2</v>
      </c>
      <c r="G46" s="39">
        <v>13.732610982119823</v>
      </c>
      <c r="H46" s="40">
        <v>0.19051021015657557</v>
      </c>
      <c r="I46" s="39">
        <v>45.977456291798148</v>
      </c>
      <c r="J46" s="40">
        <v>6.7472366097120526E-2</v>
      </c>
      <c r="K46" s="40"/>
      <c r="L46" s="40"/>
      <c r="M46" s="40"/>
      <c r="N46" s="40"/>
      <c r="O46" s="40"/>
      <c r="P46" s="39">
        <v>100.38199999999999</v>
      </c>
      <c r="Q46" s="39">
        <v>85.649173611105354</v>
      </c>
    </row>
    <row r="47" spans="1:17" x14ac:dyDescent="0.25">
      <c r="B47" t="s">
        <v>98</v>
      </c>
      <c r="C47" s="39">
        <v>39.605920149595171</v>
      </c>
      <c r="D47" s="40">
        <v>2.9839463685372692E-3</v>
      </c>
      <c r="E47" s="40"/>
      <c r="F47" s="40">
        <v>2.2876922158785729E-2</v>
      </c>
      <c r="G47" s="39">
        <v>13.686367343690941</v>
      </c>
      <c r="H47" s="40">
        <v>0.18997791879687281</v>
      </c>
      <c r="I47" s="39">
        <v>46.016431598002747</v>
      </c>
      <c r="J47" s="40">
        <v>6.86307664763572E-2</v>
      </c>
      <c r="K47" s="40">
        <v>8.9518391056118071E-3</v>
      </c>
      <c r="L47" s="40"/>
      <c r="M47" s="40"/>
      <c r="N47" s="40"/>
      <c r="O47" s="40"/>
      <c r="P47" s="39">
        <v>100.13800000000001</v>
      </c>
      <c r="Q47" s="39">
        <v>85.700970819604251</v>
      </c>
    </row>
    <row r="48" spans="1:17" x14ac:dyDescent="0.25">
      <c r="B48" t="s">
        <v>98</v>
      </c>
      <c r="C48" s="39">
        <v>39.943323127532871</v>
      </c>
      <c r="D48" s="40">
        <v>2.5762214757785638E-2</v>
      </c>
      <c r="E48" s="40">
        <v>2.9725632412829581E-3</v>
      </c>
      <c r="F48" s="40">
        <v>3.0716486826590568E-2</v>
      </c>
      <c r="G48" s="39">
        <v>13.605421955352099</v>
      </c>
      <c r="H48" s="40">
        <v>0.1783537944769775</v>
      </c>
      <c r="I48" s="39">
        <v>45.73982144803464</v>
      </c>
      <c r="J48" s="40">
        <v>7.4314081032073959E-2</v>
      </c>
      <c r="K48" s="40">
        <v>2.9725632412829581E-3</v>
      </c>
      <c r="L48" s="40"/>
      <c r="M48" s="40"/>
      <c r="N48" s="40"/>
      <c r="O48" s="40"/>
      <c r="P48" s="39">
        <v>100.523</v>
      </c>
      <c r="Q48" s="39">
        <v>85.699777322986677</v>
      </c>
    </row>
    <row r="49" spans="2:17" x14ac:dyDescent="0.25">
      <c r="B49" t="s">
        <v>98</v>
      </c>
      <c r="C49" s="39">
        <v>39.705955993550262</v>
      </c>
      <c r="D49" s="40">
        <v>3.0045368506444728E-3</v>
      </c>
      <c r="E49" s="40">
        <v>2.3034782521607625E-2</v>
      </c>
      <c r="F49" s="40">
        <v>1.6024196536770525E-2</v>
      </c>
      <c r="G49" s="39">
        <v>13.577502028062375</v>
      </c>
      <c r="H49" s="40">
        <v>0.18728279702350548</v>
      </c>
      <c r="I49" s="39">
        <v>46.017486404470752</v>
      </c>
      <c r="J49" s="40">
        <v>6.9104347564822879E-2</v>
      </c>
      <c r="K49" s="40"/>
      <c r="L49" s="40"/>
      <c r="M49" s="40"/>
      <c r="N49" s="40"/>
      <c r="O49" s="40"/>
      <c r="P49" s="39">
        <v>99.448999999999998</v>
      </c>
      <c r="Q49" s="39">
        <v>85.798836196454602</v>
      </c>
    </row>
    <row r="50" spans="2:17" x14ac:dyDescent="0.25">
      <c r="B50" t="s">
        <v>98</v>
      </c>
      <c r="C50" s="39">
        <v>40.031877142685296</v>
      </c>
      <c r="D50" s="40">
        <v>1.1026684576675553E-2</v>
      </c>
      <c r="E50" s="40">
        <v>1.6038813929709898E-2</v>
      </c>
      <c r="F50" s="40">
        <v>1.2029110447282422E-2</v>
      </c>
      <c r="G50" s="39">
        <v>13.50167405120391</v>
      </c>
      <c r="H50" s="40">
        <v>0.17542452735620198</v>
      </c>
      <c r="I50" s="39">
        <v>45.778784658874471</v>
      </c>
      <c r="J50" s="40">
        <v>7.1172236813087666E-2</v>
      </c>
      <c r="K50" s="40">
        <v>1.0024258706068686E-3</v>
      </c>
      <c r="L50" s="40"/>
      <c r="M50" s="40"/>
      <c r="N50" s="40"/>
      <c r="O50" s="40"/>
      <c r="P50" s="39">
        <v>99.358000000000004</v>
      </c>
      <c r="Q50" s="39">
        <v>85.803706616589878</v>
      </c>
    </row>
    <row r="51" spans="2:17" x14ac:dyDescent="0.25">
      <c r="B51" t="s">
        <v>98</v>
      </c>
      <c r="C51" s="39">
        <v>39.458212914208787</v>
      </c>
      <c r="D51" s="40"/>
      <c r="E51" s="40"/>
      <c r="F51" s="40">
        <v>1.1876954748802404E-2</v>
      </c>
      <c r="G51" s="39">
        <v>13.994021932776432</v>
      </c>
      <c r="H51" s="40">
        <v>0.16528762025416679</v>
      </c>
      <c r="I51" s="39">
        <v>45.895522388059696</v>
      </c>
      <c r="J51" s="40">
        <v>7.8189952096282503E-2</v>
      </c>
      <c r="K51" s="40">
        <v>9.8974622906686715E-4</v>
      </c>
      <c r="L51" s="40"/>
      <c r="M51" s="40"/>
      <c r="N51" s="40"/>
      <c r="O51" s="40"/>
      <c r="P51" s="39">
        <v>100.63600000000001</v>
      </c>
      <c r="Q51" s="39">
        <v>85.393602237021483</v>
      </c>
    </row>
    <row r="52" spans="2:17" x14ac:dyDescent="0.25">
      <c r="B52" t="s">
        <v>98</v>
      </c>
      <c r="C52" s="39">
        <v>39.676905529772675</v>
      </c>
      <c r="D52" s="40">
        <v>1.1798945960827499E-2</v>
      </c>
      <c r="E52" s="40">
        <v>1.0815700464091874E-2</v>
      </c>
      <c r="F52" s="40">
        <v>3.9329819869425003E-3</v>
      </c>
      <c r="G52" s="39">
        <v>13.845079839534336</v>
      </c>
      <c r="H52" s="40">
        <v>0.1858333988830331</v>
      </c>
      <c r="I52" s="39">
        <v>45.799575237945412</v>
      </c>
      <c r="J52" s="40">
        <v>7.2760166758436245E-2</v>
      </c>
      <c r="K52" s="40"/>
      <c r="L52" s="40"/>
      <c r="M52" s="40"/>
      <c r="N52" s="40"/>
      <c r="O52" s="40"/>
      <c r="P52" s="39">
        <v>101.30399999999999</v>
      </c>
      <c r="Q52" s="39">
        <v>85.500637056627809</v>
      </c>
    </row>
    <row r="53" spans="2:17" x14ac:dyDescent="0.25">
      <c r="B53" t="s">
        <v>98</v>
      </c>
      <c r="C53" s="39">
        <v>39.708548388694616</v>
      </c>
      <c r="D53" s="40">
        <v>2.1794478071783085E-2</v>
      </c>
      <c r="E53" s="40">
        <v>2.3775794260127006E-2</v>
      </c>
      <c r="F53" s="40">
        <v>2.8729084730986804E-2</v>
      </c>
      <c r="G53" s="39">
        <v>13.877138583160795</v>
      </c>
      <c r="H53" s="40">
        <v>0.17633714076260865</v>
      </c>
      <c r="I53" s="39">
        <v>45.687169987022386</v>
      </c>
      <c r="J53" s="40">
        <v>7.8261989439584734E-2</v>
      </c>
      <c r="K53" s="40">
        <v>1.9813161883439172E-3</v>
      </c>
      <c r="L53" s="40"/>
      <c r="M53" s="40"/>
      <c r="N53" s="40"/>
      <c r="O53" s="40"/>
      <c r="P53" s="39">
        <v>100.54299999999998</v>
      </c>
      <c r="Q53" s="39">
        <v>85.441400965565435</v>
      </c>
    </row>
    <row r="54" spans="2:17" x14ac:dyDescent="0.25">
      <c r="B54" t="s">
        <v>98</v>
      </c>
      <c r="C54" s="39">
        <v>39.548539920775525</v>
      </c>
      <c r="D54" s="40">
        <v>2.1896211955331726E-2</v>
      </c>
      <c r="E54" s="40"/>
      <c r="F54" s="40">
        <v>1.3933953062483828E-2</v>
      </c>
      <c r="G54" s="39">
        <v>13.829448414515197</v>
      </c>
      <c r="H54" s="40">
        <v>0.17118856619622985</v>
      </c>
      <c r="I54" s="39">
        <v>45.946214941178816</v>
      </c>
      <c r="J54" s="40">
        <v>7.0665047674025108E-2</v>
      </c>
      <c r="K54" s="40"/>
      <c r="L54" s="40"/>
      <c r="M54" s="40"/>
      <c r="N54" s="40"/>
      <c r="O54" s="40"/>
      <c r="P54" s="39">
        <v>100.074</v>
      </c>
      <c r="Q54" s="39">
        <v>85.554188281581418</v>
      </c>
    </row>
    <row r="55" spans="2:17" x14ac:dyDescent="0.25">
      <c r="B55" t="s">
        <v>98</v>
      </c>
      <c r="C55" s="39">
        <v>40.545851746186912</v>
      </c>
      <c r="D55" s="40"/>
      <c r="E55" s="40">
        <v>2.0948257803226029E-2</v>
      </c>
      <c r="F55" s="40">
        <v>3.1921154747772996E-2</v>
      </c>
      <c r="G55" s="39">
        <v>8.5977635240954822</v>
      </c>
      <c r="H55" s="40">
        <v>0.12768461899109199</v>
      </c>
      <c r="I55" s="39">
        <v>50.180055263499156</v>
      </c>
      <c r="J55" s="40">
        <v>9.2770855985715273E-2</v>
      </c>
      <c r="K55" s="40">
        <v>3.9901443434716246E-3</v>
      </c>
      <c r="L55" s="40"/>
      <c r="M55" s="40"/>
      <c r="N55" s="40"/>
      <c r="O55" s="40"/>
      <c r="P55" s="40">
        <v>99.847000000000008</v>
      </c>
      <c r="Q55" s="40">
        <v>91.231142169078197</v>
      </c>
    </row>
    <row r="56" spans="2:17" x14ac:dyDescent="0.25">
      <c r="B56" t="s">
        <v>98</v>
      </c>
      <c r="C56" s="39">
        <v>37.813056379821958</v>
      </c>
      <c r="D56" s="40">
        <v>2.7695351137487639E-2</v>
      </c>
      <c r="E56" s="40"/>
      <c r="F56" s="40"/>
      <c r="G56" s="39">
        <v>23.275964391691396</v>
      </c>
      <c r="H56" s="40">
        <v>0.29080118694362017</v>
      </c>
      <c r="I56" s="39">
        <v>38.138476755687442</v>
      </c>
      <c r="J56" s="40">
        <v>5.8358061325420374E-2</v>
      </c>
      <c r="K56" s="40"/>
      <c r="L56" s="40"/>
      <c r="M56" s="40"/>
      <c r="N56" s="40"/>
      <c r="O56" s="40"/>
      <c r="P56" s="40">
        <v>100.69999999999999</v>
      </c>
      <c r="Q56" s="40">
        <v>74.495363397754403</v>
      </c>
    </row>
    <row r="57" spans="2:17" x14ac:dyDescent="0.25">
      <c r="B57" t="s">
        <v>98</v>
      </c>
      <c r="C57" s="39">
        <v>38.116270741315503</v>
      </c>
      <c r="D57" s="40">
        <v>1.1937447773665988E-2</v>
      </c>
      <c r="E57" s="40">
        <v>9.9478731447216577E-3</v>
      </c>
      <c r="F57" s="40"/>
      <c r="G57" s="39">
        <v>22.867175997771671</v>
      </c>
      <c r="H57" s="40">
        <v>0.26361863833512389</v>
      </c>
      <c r="I57" s="39">
        <v>38.287374159404713</v>
      </c>
      <c r="J57" s="40">
        <v>4.5760216465719622E-2</v>
      </c>
      <c r="K57" s="40"/>
      <c r="L57" s="40"/>
      <c r="M57" s="40"/>
      <c r="N57" s="40"/>
      <c r="O57" s="40"/>
      <c r="P57" s="40">
        <v>100.12400000000001</v>
      </c>
      <c r="Q57" s="40">
        <v>74.903869593683964</v>
      </c>
    </row>
    <row r="58" spans="2:17" x14ac:dyDescent="0.25">
      <c r="B58" t="s">
        <v>102</v>
      </c>
      <c r="C58" s="39">
        <v>53.545042897998094</v>
      </c>
      <c r="D58" s="40">
        <v>0.14100730854782331</v>
      </c>
      <c r="E58" s="40">
        <v>4.1746107403876707</v>
      </c>
      <c r="F58" s="40">
        <v>0.50246266285351138</v>
      </c>
      <c r="G58" s="39">
        <v>8.7345090562440415</v>
      </c>
      <c r="H58" s="40">
        <v>0.17874165872259296</v>
      </c>
      <c r="I58" s="39">
        <v>31.696854146806483</v>
      </c>
      <c r="J58" s="40">
        <v>0.9324356530028598</v>
      </c>
      <c r="K58" s="40">
        <v>9.4335875436924066E-2</v>
      </c>
      <c r="L58" s="40"/>
      <c r="M58" s="40"/>
      <c r="N58" s="40"/>
      <c r="O58" s="40"/>
      <c r="P58" s="40">
        <v>100.30399999999999</v>
      </c>
      <c r="Q58" s="40">
        <v>86.611192100950902</v>
      </c>
    </row>
    <row r="59" spans="2:17" x14ac:dyDescent="0.25">
      <c r="B59" t="s">
        <v>102</v>
      </c>
      <c r="C59" s="39">
        <v>53.884899902223182</v>
      </c>
      <c r="D59" s="40">
        <v>0.13827023930627846</v>
      </c>
      <c r="E59" s="40">
        <v>4.2962538641593655</v>
      </c>
      <c r="F59" s="40">
        <v>0.49480992780318217</v>
      </c>
      <c r="G59" s="39">
        <v>8.5707795478563185</v>
      </c>
      <c r="H59" s="40">
        <v>0.14518375127159236</v>
      </c>
      <c r="I59" s="39">
        <v>31.366603786629266</v>
      </c>
      <c r="J59" s="40">
        <v>1.0004839458375718</v>
      </c>
      <c r="K59" s="40">
        <v>0.10271503491323543</v>
      </c>
      <c r="L59" s="40"/>
      <c r="M59" s="40"/>
      <c r="N59" s="40"/>
      <c r="O59" s="40"/>
      <c r="P59" s="40">
        <v>100.851</v>
      </c>
      <c r="Q59" s="40">
        <v>86.708869910981093</v>
      </c>
    </row>
    <row r="60" spans="2:17" x14ac:dyDescent="0.25">
      <c r="B60" t="s">
        <v>102</v>
      </c>
      <c r="C60" s="39">
        <v>54.066904735852624</v>
      </c>
      <c r="D60" s="40">
        <v>0.12732391003769983</v>
      </c>
      <c r="E60" s="40">
        <v>4.2036784673384338</v>
      </c>
      <c r="F60" s="40">
        <v>0.49437486944325637</v>
      </c>
      <c r="G60" s="39">
        <v>8.5326914086202272</v>
      </c>
      <c r="H60" s="40">
        <v>0.22182212451880517</v>
      </c>
      <c r="I60" s="39">
        <v>31.33859207607604</v>
      </c>
      <c r="J60" s="40">
        <v>0.92608250191483243</v>
      </c>
      <c r="K60" s="40">
        <v>8.8529906198088162E-2</v>
      </c>
      <c r="L60" s="40"/>
      <c r="M60" s="40"/>
      <c r="N60" s="40"/>
      <c r="O60" s="40"/>
      <c r="P60" s="40">
        <v>100.13099999999999</v>
      </c>
      <c r="Q60" s="40">
        <v>86.749848626759402</v>
      </c>
    </row>
    <row r="61" spans="2:17" x14ac:dyDescent="0.25">
      <c r="B61" t="s">
        <v>102</v>
      </c>
      <c r="C61" s="39">
        <v>53.958169178444258</v>
      </c>
      <c r="D61" s="40">
        <v>0.14561993197753861</v>
      </c>
      <c r="E61" s="40">
        <v>4.2519025343852546</v>
      </c>
      <c r="F61" s="40">
        <v>0.48972182603405118</v>
      </c>
      <c r="G61" s="39">
        <v>8.3960862149789044</v>
      </c>
      <c r="H61" s="40">
        <v>0.16556786786487271</v>
      </c>
      <c r="I61" s="39">
        <v>31.568605938500514</v>
      </c>
      <c r="J61" s="40">
        <v>0.92558422517230043</v>
      </c>
      <c r="K61" s="40">
        <v>9.87422826423036E-2</v>
      </c>
      <c r="L61" s="40"/>
      <c r="M61" s="40"/>
      <c r="N61" s="40"/>
      <c r="O61" s="40"/>
      <c r="P61" s="40">
        <v>99.86099999999999</v>
      </c>
      <c r="Q61" s="40">
        <v>87.017101683867608</v>
      </c>
    </row>
    <row r="62" spans="2:17" x14ac:dyDescent="0.25">
      <c r="B62" t="s">
        <v>102</v>
      </c>
      <c r="C62" s="39">
        <v>53.473214910483129</v>
      </c>
      <c r="D62" s="40">
        <v>0.1319511780641163</v>
      </c>
      <c r="E62" s="40">
        <v>4.402371122684607</v>
      </c>
      <c r="F62" s="40">
        <v>0.48681987664564114</v>
      </c>
      <c r="G62" s="39">
        <v>8.6078151084098895</v>
      </c>
      <c r="H62" s="40">
        <v>0.2079230684646681</v>
      </c>
      <c r="I62" s="39">
        <v>31.730259803872574</v>
      </c>
      <c r="J62" s="40">
        <v>0.8776752601537432</v>
      </c>
      <c r="K62" s="40">
        <v>8.1969671221648013E-2</v>
      </c>
      <c r="L62" s="40"/>
      <c r="M62" s="40"/>
      <c r="N62" s="40"/>
      <c r="O62" s="40"/>
      <c r="P62" s="40">
        <v>99.636999999999986</v>
      </c>
      <c r="Q62" s="40">
        <v>86.791802188201189</v>
      </c>
    </row>
    <row r="63" spans="2:17" x14ac:dyDescent="0.25">
      <c r="B63" t="s">
        <v>102</v>
      </c>
      <c r="C63" s="39">
        <v>53.628234549339247</v>
      </c>
      <c r="D63" s="40">
        <v>0.15727625227506528</v>
      </c>
      <c r="E63" s="40">
        <v>4.3997784284244688</v>
      </c>
      <c r="F63" s="40">
        <v>0.51238426841813722</v>
      </c>
      <c r="G63" s="39">
        <v>8.5661153754846868</v>
      </c>
      <c r="H63" s="40">
        <v>0.19387512859064651</v>
      </c>
      <c r="I63" s="39">
        <v>31.506686713618734</v>
      </c>
      <c r="J63" s="40">
        <v>0.96245153121785232</v>
      </c>
      <c r="K63" s="40">
        <v>7.3197752631162447E-2</v>
      </c>
      <c r="L63" s="40"/>
      <c r="M63" s="40"/>
      <c r="N63" s="40"/>
      <c r="O63" s="40"/>
      <c r="P63" s="40">
        <v>100.696</v>
      </c>
      <c r="Q63" s="40">
        <v>86.766391636882005</v>
      </c>
    </row>
    <row r="64" spans="2:17" x14ac:dyDescent="0.25">
      <c r="B64" t="s">
        <v>102</v>
      </c>
      <c r="C64" s="39">
        <v>53.8668680505182</v>
      </c>
      <c r="D64" s="40">
        <v>0.16793028409034452</v>
      </c>
      <c r="E64" s="40">
        <v>4.1803710364975109</v>
      </c>
      <c r="F64" s="40">
        <v>0.48491111618987048</v>
      </c>
      <c r="G64" s="39">
        <v>8.614128004610631</v>
      </c>
      <c r="H64" s="40">
        <v>0.1868100201715075</v>
      </c>
      <c r="I64" s="39">
        <v>31.469539036338524</v>
      </c>
      <c r="J64" s="40">
        <v>0.92908174925723142</v>
      </c>
      <c r="K64" s="40">
        <v>0.10036070232618223</v>
      </c>
      <c r="L64" s="40"/>
      <c r="M64" s="40"/>
      <c r="N64" s="40"/>
      <c r="O64" s="40"/>
      <c r="P64" s="40">
        <v>100.23699999999999</v>
      </c>
      <c r="Q64" s="40">
        <v>86.688473759889149</v>
      </c>
    </row>
    <row r="65" spans="2:17" x14ac:dyDescent="0.25">
      <c r="B65" t="s">
        <v>102</v>
      </c>
      <c r="C65" s="39">
        <v>53.888955486294257</v>
      </c>
      <c r="D65" s="40">
        <v>0.18081195556621113</v>
      </c>
      <c r="E65" s="40">
        <v>4.3784464157276437</v>
      </c>
      <c r="F65" s="40">
        <v>0.52845041157196526</v>
      </c>
      <c r="G65" s="39">
        <v>8.4072564532885803</v>
      </c>
      <c r="H65" s="40">
        <v>0.17481818908335331</v>
      </c>
      <c r="I65" s="39">
        <v>31.398345720450731</v>
      </c>
      <c r="J65" s="40">
        <v>0.96000159833772869</v>
      </c>
      <c r="K65" s="40">
        <v>8.2913769679533289E-2</v>
      </c>
      <c r="L65" s="40"/>
      <c r="M65" s="40"/>
      <c r="N65" s="40"/>
      <c r="O65" s="40"/>
      <c r="P65" s="40">
        <v>99.703999999999994</v>
      </c>
      <c r="Q65" s="40">
        <v>86.940796251363224</v>
      </c>
    </row>
    <row r="66" spans="2:17" x14ac:dyDescent="0.25">
      <c r="B66" t="s">
        <v>102</v>
      </c>
      <c r="C66" s="39">
        <v>53.612505750805113</v>
      </c>
      <c r="D66" s="40">
        <v>0.16502310323445282</v>
      </c>
      <c r="E66" s="40">
        <v>4.6276478707018978</v>
      </c>
      <c r="F66" s="40">
        <v>0.45806412897805693</v>
      </c>
      <c r="G66" s="39">
        <v>8.5972036085051897</v>
      </c>
      <c r="H66" s="40">
        <v>0.14902086292080891</v>
      </c>
      <c r="I66" s="39">
        <v>31.382393535094913</v>
      </c>
      <c r="J66" s="40">
        <v>0.90912727781889469</v>
      </c>
      <c r="K66" s="40">
        <v>9.9013861940671688E-2</v>
      </c>
      <c r="L66" s="40"/>
      <c r="M66" s="40"/>
      <c r="N66" s="40"/>
      <c r="O66" s="40"/>
      <c r="P66" s="40">
        <v>99.585999999999999</v>
      </c>
      <c r="Q66" s="40">
        <v>86.679165678978208</v>
      </c>
    </row>
    <row r="67" spans="2:17" x14ac:dyDescent="0.25">
      <c r="B67" t="s">
        <v>102</v>
      </c>
      <c r="C67" s="39">
        <v>53.481877480999778</v>
      </c>
      <c r="D67" s="40">
        <v>0.19648520875306696</v>
      </c>
      <c r="E67" s="40">
        <v>4.612914164887993</v>
      </c>
      <c r="F67" s="40">
        <v>0.44982146775448328</v>
      </c>
      <c r="G67" s="39">
        <v>8.689234206379286</v>
      </c>
      <c r="H67" s="40">
        <v>0.1785322455167461</v>
      </c>
      <c r="I67" s="39">
        <v>31.334902555305103</v>
      </c>
      <c r="J67" s="40">
        <v>0.96646785422193848</v>
      </c>
      <c r="K67" s="40">
        <v>8.9764816181604201E-2</v>
      </c>
      <c r="L67" s="40"/>
      <c r="M67" s="40"/>
      <c r="N67" s="40"/>
      <c r="O67" s="40"/>
      <c r="P67" s="40">
        <v>99.861999999999995</v>
      </c>
      <c r="Q67" s="40">
        <v>86.538107872071848</v>
      </c>
    </row>
    <row r="68" spans="2:17" x14ac:dyDescent="0.25">
      <c r="B68" t="s">
        <v>102</v>
      </c>
      <c r="C68" s="39">
        <v>53.439512029820406</v>
      </c>
      <c r="D68" s="40">
        <v>0.16843741902047166</v>
      </c>
      <c r="E68" s="40">
        <v>4.5856838160543791</v>
      </c>
      <c r="F68" s="40">
        <v>0.59899934219706186</v>
      </c>
      <c r="G68" s="39">
        <v>8.6530986505073066</v>
      </c>
      <c r="H68" s="40">
        <v>0.20132756592979453</v>
      </c>
      <c r="I68" s="39">
        <v>31.318396555504616</v>
      </c>
      <c r="J68" s="40">
        <v>0.94285087806725543</v>
      </c>
      <c r="K68" s="40">
        <v>9.1693742898718289E-2</v>
      </c>
      <c r="L68" s="40"/>
      <c r="M68" s="40"/>
      <c r="N68" s="40"/>
      <c r="O68" s="40"/>
      <c r="P68" s="40">
        <v>99.933999999999983</v>
      </c>
      <c r="Q68" s="40">
        <v>86.580461284536128</v>
      </c>
    </row>
    <row r="69" spans="2:17" x14ac:dyDescent="0.25">
      <c r="B69" t="s">
        <v>102</v>
      </c>
      <c r="C69" s="39">
        <v>53.828461048271478</v>
      </c>
      <c r="D69" s="40">
        <v>0.19814401784291863</v>
      </c>
      <c r="E69" s="40">
        <v>4.3601640911263342</v>
      </c>
      <c r="F69" s="40">
        <v>0.47693962083797997</v>
      </c>
      <c r="G69" s="39">
        <v>8.5391110403058796</v>
      </c>
      <c r="H69" s="40">
        <v>0.16429026605066116</v>
      </c>
      <c r="I69" s="39">
        <v>31.478014975306682</v>
      </c>
      <c r="J69" s="40">
        <v>0.8821889437629441</v>
      </c>
      <c r="K69" s="40">
        <v>7.2685996495141E-2</v>
      </c>
      <c r="L69" s="40"/>
      <c r="M69" s="40"/>
      <c r="N69" s="40"/>
      <c r="O69" s="40"/>
      <c r="P69" s="40">
        <v>100.03199999999998</v>
      </c>
      <c r="Q69" s="40">
        <v>86.792171160980686</v>
      </c>
    </row>
    <row r="70" spans="2:17" x14ac:dyDescent="0.25">
      <c r="B70" t="s">
        <v>102</v>
      </c>
      <c r="C70" s="39">
        <v>53.870951693945571</v>
      </c>
      <c r="D70" s="40">
        <v>0.13233172478981145</v>
      </c>
      <c r="E70" s="40">
        <v>4.4047559822894371</v>
      </c>
      <c r="F70" s="40">
        <v>0.49748768717974223</v>
      </c>
      <c r="G70" s="39">
        <v>8.35779314461967</v>
      </c>
      <c r="H70" s="40">
        <v>0.18208049350778568</v>
      </c>
      <c r="I70" s="39">
        <v>31.451171583503307</v>
      </c>
      <c r="J70" s="40">
        <v>1.0029351773543604</v>
      </c>
      <c r="K70" s="40">
        <v>0.10049251281030795</v>
      </c>
      <c r="L70" s="40"/>
      <c r="M70" s="40"/>
      <c r="N70" s="40"/>
      <c r="O70" s="40"/>
      <c r="P70" s="40">
        <v>100.105</v>
      </c>
      <c r="Q70" s="40">
        <v>87.026637580177535</v>
      </c>
    </row>
    <row r="71" spans="2:17" x14ac:dyDescent="0.25">
      <c r="B71" t="s">
        <v>102</v>
      </c>
      <c r="C71" s="39">
        <v>54.117252071216271</v>
      </c>
      <c r="D71" s="40">
        <v>0.14910782174209283</v>
      </c>
      <c r="E71" s="40">
        <v>4.2056305483415457</v>
      </c>
      <c r="F71" s="40">
        <v>0.47497259773474604</v>
      </c>
      <c r="G71" s="39">
        <v>8.4853212730450576</v>
      </c>
      <c r="H71" s="40">
        <v>0.13133337941522086</v>
      </c>
      <c r="I71" s="39">
        <v>31.447925821327356</v>
      </c>
      <c r="J71" s="40">
        <v>0.90057174456151434</v>
      </c>
      <c r="K71" s="40">
        <v>8.7884742616200412E-2</v>
      </c>
      <c r="L71" s="40"/>
      <c r="M71" s="40"/>
      <c r="N71" s="40"/>
      <c r="O71" s="40"/>
      <c r="P71" s="40">
        <v>100.869</v>
      </c>
      <c r="Q71" s="40">
        <v>86.853525802981963</v>
      </c>
    </row>
    <row r="72" spans="2:17" x14ac:dyDescent="0.25">
      <c r="B72" t="s">
        <v>102</v>
      </c>
      <c r="C72" s="39">
        <v>54.292327253943654</v>
      </c>
      <c r="D72" s="40">
        <v>0.14801128461874674</v>
      </c>
      <c r="E72" s="40">
        <v>4.2674931457861485</v>
      </c>
      <c r="F72" s="40">
        <v>0.51158262804466159</v>
      </c>
      <c r="G72" s="39">
        <v>8.1316803750943691</v>
      </c>
      <c r="H72" s="40">
        <v>0.18377240036555806</v>
      </c>
      <c r="I72" s="39">
        <v>31.43501410577343</v>
      </c>
      <c r="J72" s="40">
        <v>0.94071601700639707</v>
      </c>
      <c r="K72" s="40">
        <v>8.9402789367028251E-2</v>
      </c>
      <c r="L72" s="40"/>
      <c r="M72" s="40"/>
      <c r="N72" s="40"/>
      <c r="O72" s="40"/>
      <c r="P72" s="40">
        <v>100.268</v>
      </c>
      <c r="Q72" s="40">
        <v>87.327476454504435</v>
      </c>
    </row>
    <row r="73" spans="2:17" x14ac:dyDescent="0.25">
      <c r="B73" t="s">
        <v>102</v>
      </c>
      <c r="C73" s="39">
        <v>53.723272065767361</v>
      </c>
      <c r="D73" s="40">
        <v>0.17495551557203493</v>
      </c>
      <c r="E73" s="40">
        <v>4.3351193375547972</v>
      </c>
      <c r="F73" s="40">
        <v>0.50001491098144069</v>
      </c>
      <c r="G73" s="39">
        <v>8.4256985794805015</v>
      </c>
      <c r="H73" s="40">
        <v>0.16600892670755588</v>
      </c>
      <c r="I73" s="39">
        <v>31.73355070230722</v>
      </c>
      <c r="J73" s="40">
        <v>0.84097935326103146</v>
      </c>
      <c r="K73" s="40">
        <v>0.10040060836804279</v>
      </c>
      <c r="L73" s="40"/>
      <c r="M73" s="40"/>
      <c r="N73" s="40"/>
      <c r="O73" s="40"/>
      <c r="P73" s="40">
        <v>100.197</v>
      </c>
      <c r="Q73" s="40">
        <v>87.036189464935475</v>
      </c>
    </row>
    <row r="74" spans="2:17" x14ac:dyDescent="0.25">
      <c r="B74" t="s">
        <v>102</v>
      </c>
      <c r="C74" s="39">
        <v>53.57203343395399</v>
      </c>
      <c r="D74" s="40">
        <v>0.19028263446805546</v>
      </c>
      <c r="E74" s="40">
        <v>4.1892066907757757</v>
      </c>
      <c r="F74" s="40">
        <v>0.48915588232363993</v>
      </c>
      <c r="G74" s="39">
        <v>8.6005758291242014</v>
      </c>
      <c r="H74" s="40">
        <v>0.19327136694661132</v>
      </c>
      <c r="I74" s="39">
        <v>31.730376480667882</v>
      </c>
      <c r="J74" s="40">
        <v>0.936469509947498</v>
      </c>
      <c r="K74" s="40">
        <v>9.8628171792342872E-2</v>
      </c>
      <c r="L74" s="40"/>
      <c r="M74" s="40"/>
      <c r="N74" s="40"/>
      <c r="O74" s="40"/>
      <c r="P74" s="40">
        <v>99.97699999999999</v>
      </c>
      <c r="Q74" s="40">
        <v>86.801486443986761</v>
      </c>
    </row>
    <row r="75" spans="2:17" x14ac:dyDescent="0.25">
      <c r="B75" t="s">
        <v>102</v>
      </c>
      <c r="C75" s="39">
        <v>53.674089573058339</v>
      </c>
      <c r="D75" s="40">
        <v>0.16738903004035272</v>
      </c>
      <c r="E75" s="40">
        <v>4.4627111044686902</v>
      </c>
      <c r="F75" s="40">
        <v>0.53703980471279833</v>
      </c>
      <c r="G75" s="39">
        <v>8.5647387037313809</v>
      </c>
      <c r="H75" s="40">
        <v>0.18432720569919794</v>
      </c>
      <c r="I75" s="39">
        <v>31.446221292283166</v>
      </c>
      <c r="J75" s="40">
        <v>0.86982513824540431</v>
      </c>
      <c r="K75" s="40">
        <v>9.3658147760673549E-2</v>
      </c>
      <c r="L75" s="40"/>
      <c r="M75" s="40"/>
      <c r="N75" s="40"/>
      <c r="O75" s="40"/>
      <c r="P75" s="40">
        <v>99.964999999999989</v>
      </c>
      <c r="Q75" s="40">
        <v>86.746166797703523</v>
      </c>
    </row>
    <row r="76" spans="2:17" x14ac:dyDescent="0.25">
      <c r="B76" t="s">
        <v>102</v>
      </c>
      <c r="C76" s="39">
        <v>53.496374462652476</v>
      </c>
      <c r="D76" s="40">
        <v>0.20247154925644067</v>
      </c>
      <c r="E76" s="40">
        <v>4.5571059534614653</v>
      </c>
      <c r="F76" s="40">
        <v>0.45082335105374971</v>
      </c>
      <c r="G76" s="39">
        <v>8.5057998623592415</v>
      </c>
      <c r="H76" s="40">
        <v>0.19349497810714036</v>
      </c>
      <c r="I76" s="39">
        <v>31.638423714106178</v>
      </c>
      <c r="J76" s="40">
        <v>0.86673781430466479</v>
      </c>
      <c r="K76" s="40">
        <v>8.8768314698636552E-2</v>
      </c>
      <c r="L76" s="40"/>
      <c r="M76" s="40"/>
      <c r="N76" s="40"/>
      <c r="O76" s="40"/>
      <c r="P76" s="40">
        <v>99.861000000000004</v>
      </c>
      <c r="Q76" s="40">
        <v>86.894904549875378</v>
      </c>
    </row>
    <row r="77" spans="2:17" x14ac:dyDescent="0.25">
      <c r="B77" t="s">
        <v>102</v>
      </c>
      <c r="C77" s="39">
        <v>54.358295326369479</v>
      </c>
      <c r="D77" s="40">
        <v>0.11377568535138052</v>
      </c>
      <c r="E77" s="40">
        <v>4.5814329851405038</v>
      </c>
      <c r="F77" s="40">
        <v>0.44137119317345891</v>
      </c>
      <c r="G77" s="39">
        <v>8.3399539012309347</v>
      </c>
      <c r="H77" s="40">
        <v>0.1657594036584768</v>
      </c>
      <c r="I77" s="39">
        <v>31.014663331862096</v>
      </c>
      <c r="J77" s="40">
        <v>0.89156981021038706</v>
      </c>
      <c r="K77" s="40">
        <v>9.3178363003285761E-2</v>
      </c>
      <c r="L77" s="40"/>
      <c r="M77" s="40"/>
      <c r="N77" s="40"/>
      <c r="O77" s="40"/>
      <c r="P77" s="40">
        <v>101.55499999999999</v>
      </c>
      <c r="Q77" s="40">
        <v>86.892380379437924</v>
      </c>
    </row>
    <row r="78" spans="2:17" x14ac:dyDescent="0.25">
      <c r="B78" t="s">
        <v>102</v>
      </c>
      <c r="C78" s="39">
        <v>53.75456421654232</v>
      </c>
      <c r="D78" s="40">
        <v>0.15776313700587399</v>
      </c>
      <c r="E78" s="40">
        <v>4.2804413398952219</v>
      </c>
      <c r="F78" s="40">
        <v>0.46634386410541367</v>
      </c>
      <c r="G78" s="39">
        <v>8.6343070328623615</v>
      </c>
      <c r="H78" s="40">
        <v>0.19348309255437376</v>
      </c>
      <c r="I78" s="39">
        <v>31.555604064137174</v>
      </c>
      <c r="J78" s="40">
        <v>0.87017780600095274</v>
      </c>
      <c r="K78" s="40">
        <v>8.7315446896332763E-2</v>
      </c>
      <c r="L78" s="40"/>
      <c r="M78" s="40"/>
      <c r="N78" s="40"/>
      <c r="O78" s="40"/>
      <c r="P78" s="40">
        <v>100.38399999999997</v>
      </c>
      <c r="Q78" s="40">
        <v>86.692988817920465</v>
      </c>
    </row>
    <row r="79" spans="2:17" x14ac:dyDescent="0.25">
      <c r="B79" t="s">
        <v>102</v>
      </c>
      <c r="C79" s="39">
        <v>53.438899552143326</v>
      </c>
      <c r="D79" s="40">
        <v>0.16294785668586056</v>
      </c>
      <c r="E79" s="40">
        <v>4.2716330774152276</v>
      </c>
      <c r="F79" s="40">
        <v>0.4798464491362765</v>
      </c>
      <c r="G79" s="39">
        <v>8.5722568777991039</v>
      </c>
      <c r="H79" s="40">
        <v>0.20093570057581578</v>
      </c>
      <c r="I79" s="39">
        <v>31.878798784389001</v>
      </c>
      <c r="J79" s="40">
        <v>0.89871241202815122</v>
      </c>
      <c r="K79" s="40">
        <v>9.5969289827255291E-2</v>
      </c>
      <c r="L79" s="40"/>
      <c r="M79" s="40"/>
      <c r="N79" s="40"/>
      <c r="O79" s="40"/>
      <c r="P79" s="40">
        <v>99.631999999999977</v>
      </c>
      <c r="Q79" s="40">
        <v>86.892468252257984</v>
      </c>
    </row>
    <row r="80" spans="2:17" x14ac:dyDescent="0.25">
      <c r="B80" t="s">
        <v>102</v>
      </c>
      <c r="C80" s="39">
        <v>53.562824084631316</v>
      </c>
      <c r="D80" s="40">
        <v>0.17449757587174425</v>
      </c>
      <c r="E80" s="40">
        <v>4.2930369518446181</v>
      </c>
      <c r="F80" s="40">
        <v>0.50068906713199346</v>
      </c>
      <c r="G80" s="39">
        <v>8.6445702501462396</v>
      </c>
      <c r="H80" s="40">
        <v>0.17747196636955809</v>
      </c>
      <c r="I80" s="39">
        <v>31.608847820267496</v>
      </c>
      <c r="J80" s="40">
        <v>0.94486471480552436</v>
      </c>
      <c r="K80" s="40">
        <v>9.3197568931499788E-2</v>
      </c>
      <c r="L80" s="40"/>
      <c r="M80" s="40"/>
      <c r="N80" s="40"/>
      <c r="O80" s="40"/>
      <c r="P80" s="40">
        <v>100.461</v>
      </c>
      <c r="Q80" s="40">
        <v>86.69873198770587</v>
      </c>
    </row>
    <row r="81" spans="1:17" x14ac:dyDescent="0.25">
      <c r="B81" t="s">
        <v>102</v>
      </c>
      <c r="C81" s="39">
        <v>53.770738318774043</v>
      </c>
      <c r="D81" s="40">
        <v>0.17411778672549733</v>
      </c>
      <c r="E81" s="40">
        <v>4.4766078689367932</v>
      </c>
      <c r="F81" s="40">
        <v>0.50652447047417415</v>
      </c>
      <c r="G81" s="39">
        <v>8.5565041897092406</v>
      </c>
      <c r="H81" s="40">
        <v>0.16323542505515376</v>
      </c>
      <c r="I81" s="39">
        <v>31.340212304983122</v>
      </c>
      <c r="J81" s="40">
        <v>0.91411838030886106</v>
      </c>
      <c r="K81" s="40">
        <v>9.7941255033092256E-2</v>
      </c>
      <c r="L81" s="40"/>
      <c r="M81" s="40"/>
      <c r="N81" s="40"/>
      <c r="O81" s="40"/>
      <c r="P81" s="40">
        <v>100.68100000000001</v>
      </c>
      <c r="Q81" s="40">
        <v>86.718377479364236</v>
      </c>
    </row>
    <row r="82" spans="1:17" x14ac:dyDescent="0.25">
      <c r="B82" t="s">
        <v>102</v>
      </c>
      <c r="C82" s="39">
        <v>53.955355003593965</v>
      </c>
      <c r="D82" s="40">
        <v>0.1747064930916061</v>
      </c>
      <c r="E82" s="40">
        <v>4.4095918856321372</v>
      </c>
      <c r="F82" s="40">
        <v>0.46721507866783807</v>
      </c>
      <c r="G82" s="39">
        <v>8.4338311636450758</v>
      </c>
      <c r="H82" s="40">
        <v>0.16971487900327448</v>
      </c>
      <c r="I82" s="39">
        <v>31.357319702899126</v>
      </c>
      <c r="J82" s="40">
        <v>0.93043686606501075</v>
      </c>
      <c r="K82" s="40">
        <v>0.10182892740196468</v>
      </c>
      <c r="L82" s="40"/>
      <c r="M82" s="40"/>
      <c r="N82" s="40"/>
      <c r="O82" s="40"/>
      <c r="P82" s="40">
        <v>99.768000000000001</v>
      </c>
      <c r="Q82" s="40">
        <v>86.890035920514336</v>
      </c>
    </row>
    <row r="83" spans="1:17" x14ac:dyDescent="0.25">
      <c r="B83" t="s">
        <v>102</v>
      </c>
      <c r="C83" s="39">
        <v>53.4075976585832</v>
      </c>
      <c r="D83" s="40">
        <v>0.20308206904790346</v>
      </c>
      <c r="E83" s="40">
        <v>4.5753195556086492</v>
      </c>
      <c r="F83" s="40">
        <v>0.45693465535778283</v>
      </c>
      <c r="G83" s="39">
        <v>8.7663759805678332</v>
      </c>
      <c r="H83" s="40">
        <v>0.17620355990921036</v>
      </c>
      <c r="I83" s="39">
        <v>31.419981682793775</v>
      </c>
      <c r="J83" s="40">
        <v>0.90889180902321509</v>
      </c>
      <c r="K83" s="40">
        <v>8.5613029108429897E-2</v>
      </c>
      <c r="L83" s="40"/>
      <c r="M83" s="40"/>
      <c r="N83" s="40"/>
      <c r="O83" s="40"/>
      <c r="P83" s="40">
        <v>100.05199999999999</v>
      </c>
      <c r="Q83" s="40">
        <v>86.466568049781728</v>
      </c>
    </row>
    <row r="84" spans="1:17" x14ac:dyDescent="0.25">
      <c r="B84" t="s">
        <v>102</v>
      </c>
      <c r="C84" s="39">
        <v>53.975630827896431</v>
      </c>
      <c r="D84" s="40">
        <v>0.14498366451177244</v>
      </c>
      <c r="E84" s="40">
        <v>4.4825771342886362</v>
      </c>
      <c r="F84" s="40">
        <v>0.45183265310175658</v>
      </c>
      <c r="G84" s="39">
        <v>8.7149084914747608</v>
      </c>
      <c r="H84" s="40">
        <v>0.14895581970387581</v>
      </c>
      <c r="I84" s="39">
        <v>31.03941370989364</v>
      </c>
      <c r="J84" s="40">
        <v>0.9314703925482366</v>
      </c>
      <c r="K84" s="40">
        <v>0.11022730658086809</v>
      </c>
      <c r="L84" s="40"/>
      <c r="M84" s="40"/>
      <c r="N84" s="40"/>
      <c r="O84" s="40"/>
      <c r="P84" s="40">
        <v>100.30100000000002</v>
      </c>
      <c r="Q84" s="40">
        <v>86.392700939209575</v>
      </c>
    </row>
    <row r="85" spans="1:17" x14ac:dyDescent="0.25">
      <c r="B85" t="s">
        <v>102</v>
      </c>
      <c r="C85" s="39">
        <v>53.874830886405761</v>
      </c>
      <c r="D85" s="40">
        <v>0.16335120509094553</v>
      </c>
      <c r="E85" s="40">
        <v>4.5838552888710717</v>
      </c>
      <c r="F85" s="40">
        <v>0.42190710026557093</v>
      </c>
      <c r="G85" s="39">
        <v>8.5894673548128466</v>
      </c>
      <c r="H85" s="40">
        <v>0.22147617377361326</v>
      </c>
      <c r="I85" s="39">
        <v>31.133937966628245</v>
      </c>
      <c r="J85" s="40">
        <v>0.93100165355514353</v>
      </c>
      <c r="K85" s="40">
        <v>8.0172370596783074E-2</v>
      </c>
      <c r="L85" s="40"/>
      <c r="M85" s="40"/>
      <c r="N85" s="40"/>
      <c r="O85" s="40"/>
      <c r="P85" s="40">
        <v>99.385000000000005</v>
      </c>
      <c r="Q85" s="40">
        <v>86.597572891809492</v>
      </c>
    </row>
    <row r="86" spans="1:17" x14ac:dyDescent="0.25">
      <c r="B86" t="s">
        <v>102</v>
      </c>
      <c r="C86" s="39">
        <v>53.684714042273313</v>
      </c>
      <c r="D86" s="40">
        <v>0.13652625389897058</v>
      </c>
      <c r="E86" s="40">
        <v>4.3239957348002429</v>
      </c>
      <c r="F86" s="40">
        <v>0.49528137363349178</v>
      </c>
      <c r="G86" s="39">
        <v>8.4845585817214264</v>
      </c>
      <c r="H86" s="40">
        <v>0.16642251387684731</v>
      </c>
      <c r="I86" s="39">
        <v>31.731890340518397</v>
      </c>
      <c r="J86" s="40">
        <v>0.89888088333482807</v>
      </c>
      <c r="K86" s="40">
        <v>7.7730275942479582E-2</v>
      </c>
      <c r="L86" s="40"/>
      <c r="M86" s="40"/>
      <c r="N86" s="40"/>
      <c r="O86" s="40"/>
      <c r="P86" s="40">
        <v>99.947000000000003</v>
      </c>
      <c r="Q86" s="40">
        <v>86.956845447728597</v>
      </c>
    </row>
    <row r="87" spans="1:17" x14ac:dyDescent="0.25">
      <c r="B87" t="s">
        <v>102</v>
      </c>
      <c r="C87" s="39">
        <v>53.322325229777583</v>
      </c>
      <c r="D87" s="40">
        <v>0.18700513269406754</v>
      </c>
      <c r="E87" s="40">
        <v>4.6432976564675918</v>
      </c>
      <c r="F87" s="40">
        <v>0.55405244101380657</v>
      </c>
      <c r="G87" s="39">
        <v>8.2799506624756294</v>
      </c>
      <c r="H87" s="40">
        <v>0.158158596267855</v>
      </c>
      <c r="I87" s="39">
        <v>30.765328452631991</v>
      </c>
      <c r="J87" s="40">
        <v>1.9585803525245691</v>
      </c>
      <c r="K87" s="40">
        <v>0.13130147614689849</v>
      </c>
      <c r="L87" s="40"/>
      <c r="M87" s="40"/>
      <c r="N87" s="40"/>
      <c r="O87" s="40"/>
      <c r="P87" s="40">
        <v>100.13200000000001</v>
      </c>
      <c r="Q87" s="40">
        <v>86.882684078896091</v>
      </c>
    </row>
    <row r="88" spans="1:17" x14ac:dyDescent="0.25">
      <c r="B88" t="s">
        <v>102</v>
      </c>
      <c r="C88" s="39">
        <v>53.514093106837571</v>
      </c>
      <c r="D88" s="40">
        <v>0.137009421879809</v>
      </c>
      <c r="E88" s="40">
        <v>4.5560596884524891</v>
      </c>
      <c r="F88" s="40">
        <v>0.50733198971436511</v>
      </c>
      <c r="G88" s="39">
        <v>8.5521678266135854</v>
      </c>
      <c r="H88" s="40">
        <v>0.17771511968467976</v>
      </c>
      <c r="I88" s="39">
        <v>31.474439800244237</v>
      </c>
      <c r="J88" s="40">
        <v>0.96899417213546057</v>
      </c>
      <c r="K88" s="40">
        <v>0.11218887443781461</v>
      </c>
      <c r="L88" s="40"/>
      <c r="M88" s="40"/>
      <c r="N88" s="40"/>
      <c r="O88" s="40"/>
      <c r="P88" s="39">
        <v>100.32299999999999</v>
      </c>
      <c r="Q88" s="39">
        <v>86.773343003081337</v>
      </c>
    </row>
    <row r="89" spans="1:17" x14ac:dyDescent="0.25">
      <c r="B89" t="s">
        <v>102</v>
      </c>
      <c r="C89" s="39">
        <v>53.667473142367854</v>
      </c>
      <c r="D89" s="40">
        <v>0.13142566982287404</v>
      </c>
      <c r="E89" s="40">
        <v>4.6028853908420206</v>
      </c>
      <c r="F89" s="40">
        <v>0.50778099704292246</v>
      </c>
      <c r="G89" s="39">
        <v>8.4789470016029949</v>
      </c>
      <c r="H89" s="40">
        <v>0.17921682248573734</v>
      </c>
      <c r="I89" s="39">
        <v>31.345022252755456</v>
      </c>
      <c r="J89" s="40">
        <v>0.98469687465774569</v>
      </c>
      <c r="K89" s="40">
        <v>0.10255184842239413</v>
      </c>
      <c r="L89" s="40"/>
      <c r="M89" s="40"/>
      <c r="N89" s="40"/>
      <c r="O89" s="40"/>
      <c r="P89" s="39">
        <v>100.03699999999999</v>
      </c>
      <c r="Q89" s="39">
        <v>86.824655934134498</v>
      </c>
    </row>
    <row r="90" spans="1:17" x14ac:dyDescent="0.25">
      <c r="B90" t="s">
        <v>99</v>
      </c>
      <c r="C90" s="39">
        <v>51.091751547026583</v>
      </c>
      <c r="D90" s="40">
        <v>0.52694804211546431</v>
      </c>
      <c r="E90" s="40">
        <v>6.0922058125801275</v>
      </c>
      <c r="F90" s="40">
        <v>1.0296685880417118</v>
      </c>
      <c r="G90" s="39">
        <v>3.8097737757543331</v>
      </c>
      <c r="H90" s="40">
        <v>0.11104269086724343</v>
      </c>
      <c r="I90" s="39">
        <v>15.933616660441547</v>
      </c>
      <c r="J90" s="39">
        <v>20.059357365663583</v>
      </c>
      <c r="K90" s="40">
        <v>1.3456355175094132</v>
      </c>
      <c r="L90" s="40"/>
      <c r="M90" s="40"/>
      <c r="N90" s="40"/>
      <c r="O90" s="40"/>
      <c r="P90" s="39">
        <v>98.660999999999987</v>
      </c>
      <c r="Q90" s="39">
        <v>88.173206489424331</v>
      </c>
    </row>
    <row r="91" spans="1:17" x14ac:dyDescent="0.25">
      <c r="B91" t="s">
        <v>99</v>
      </c>
      <c r="C91" s="39">
        <v>50.486745243171484</v>
      </c>
      <c r="D91" s="40">
        <v>0.75324832052777668</v>
      </c>
      <c r="E91" s="40">
        <v>6.6012309425157882</v>
      </c>
      <c r="F91" s="40">
        <v>0.97147914236292676</v>
      </c>
      <c r="G91" s="39">
        <v>4.0387787119353149</v>
      </c>
      <c r="H91" s="40">
        <v>0.10559555895249205</v>
      </c>
      <c r="I91" s="39">
        <v>15.695522748300412</v>
      </c>
      <c r="J91" s="39">
        <v>20.059133513013396</v>
      </c>
      <c r="K91" s="40">
        <v>1.2882658192204028</v>
      </c>
      <c r="L91" s="40"/>
      <c r="M91" s="40"/>
      <c r="N91" s="40"/>
      <c r="O91" s="40"/>
      <c r="P91" s="39">
        <v>99.036000000000001</v>
      </c>
      <c r="Q91" s="39">
        <v>87.385775026743204</v>
      </c>
    </row>
    <row r="92" spans="1:17" x14ac:dyDescent="0.25">
      <c r="B92" t="s">
        <v>99</v>
      </c>
      <c r="C92" s="39">
        <v>51.403256991369176</v>
      </c>
      <c r="D92" s="40">
        <v>0.57804620383105099</v>
      </c>
      <c r="E92" s="40">
        <v>6.2927305706711314</v>
      </c>
      <c r="F92" s="40">
        <v>0.90494129841136961</v>
      </c>
      <c r="G92" s="39">
        <v>3.6666068687835116</v>
      </c>
      <c r="H92" s="40">
        <v>8.2720405030995245E-2</v>
      </c>
      <c r="I92" s="39">
        <v>15.723853375590503</v>
      </c>
      <c r="J92" s="39">
        <v>20.028304331360005</v>
      </c>
      <c r="K92" s="40">
        <v>1.3195399549522615</v>
      </c>
      <c r="L92" s="40"/>
      <c r="M92" s="40"/>
      <c r="N92" s="40"/>
      <c r="O92" s="40"/>
      <c r="P92" s="39">
        <v>99.937999999999988</v>
      </c>
      <c r="Q92" s="39">
        <v>88.431950869237156</v>
      </c>
    </row>
    <row r="93" spans="1:17" x14ac:dyDescent="0.25">
      <c r="B93" t="s">
        <v>99</v>
      </c>
      <c r="C93" s="39">
        <v>51.220026509217973</v>
      </c>
      <c r="D93" s="40">
        <v>0.59143671928344776</v>
      </c>
      <c r="E93" s="40">
        <v>5.9033216853436148</v>
      </c>
      <c r="F93" s="40">
        <v>0.96095915170502466</v>
      </c>
      <c r="G93" s="39">
        <v>3.8970558701851621</v>
      </c>
      <c r="H93" s="40">
        <v>8.8364059926898803E-2</v>
      </c>
      <c r="I93" s="39">
        <v>15.931638350002006</v>
      </c>
      <c r="J93" s="39">
        <v>20.180142185805519</v>
      </c>
      <c r="K93" s="40">
        <v>1.227055468530345</v>
      </c>
      <c r="L93" s="40"/>
      <c r="M93" s="40"/>
      <c r="N93" s="40"/>
      <c r="O93" s="40"/>
      <c r="P93" s="39">
        <v>99.188000000000002</v>
      </c>
      <c r="Q93" s="39">
        <v>87.933627253697722</v>
      </c>
    </row>
    <row r="94" spans="1:17" x14ac:dyDescent="0.25">
      <c r="B94" t="s">
        <v>99</v>
      </c>
      <c r="C94" s="39">
        <v>50.776461589557272</v>
      </c>
      <c r="D94" s="40">
        <v>0.5686335685027325</v>
      </c>
      <c r="E94" s="40">
        <v>6.2418856492990216</v>
      </c>
      <c r="F94" s="40">
        <v>1.0497076317669911</v>
      </c>
      <c r="G94" s="39">
        <v>3.9925121526554688</v>
      </c>
      <c r="H94" s="40">
        <v>0.108694558227071</v>
      </c>
      <c r="I94" s="39">
        <v>15.879469812099316</v>
      </c>
      <c r="J94" s="39">
        <v>20.021940197864353</v>
      </c>
      <c r="K94" s="40">
        <v>1.3606948400277779</v>
      </c>
      <c r="L94" s="40"/>
      <c r="M94" s="40"/>
      <c r="N94" s="40"/>
      <c r="O94" s="40"/>
      <c r="P94" s="39">
        <v>98.960999999999984</v>
      </c>
      <c r="Q94" s="39">
        <v>87.639009679617729</v>
      </c>
    </row>
    <row r="95" spans="1:17" x14ac:dyDescent="0.25">
      <c r="A95" s="35" t="s">
        <v>103</v>
      </c>
      <c r="B95" s="35" t="s">
        <v>98</v>
      </c>
      <c r="C95" s="38">
        <v>40.03210503302536</v>
      </c>
      <c r="D95" s="36">
        <v>2.4993745618365721E-2</v>
      </c>
      <c r="E95" s="36"/>
      <c r="F95" s="36"/>
      <c r="G95" s="38">
        <v>13.371812445284071</v>
      </c>
      <c r="H95" s="36">
        <v>0.17810719106446246</v>
      </c>
      <c r="I95" s="38">
        <v>45.915207073142817</v>
      </c>
      <c r="J95" s="36">
        <v>8.4071493051691162E-2</v>
      </c>
      <c r="K95" s="36"/>
      <c r="L95" s="36">
        <v>0.39370301881324343</v>
      </c>
      <c r="M95" s="36"/>
      <c r="N95" s="36"/>
      <c r="O95" s="36"/>
      <c r="P95" s="38">
        <v>100.92124799999999</v>
      </c>
      <c r="Q95" s="38">
        <v>85.956982232159774</v>
      </c>
    </row>
    <row r="96" spans="1:17" x14ac:dyDescent="0.25">
      <c r="B96" t="s">
        <v>98</v>
      </c>
      <c r="C96" s="39">
        <v>39.943106987539984</v>
      </c>
      <c r="D96" s="40"/>
      <c r="E96" s="40"/>
      <c r="F96" s="40"/>
      <c r="G96" s="39">
        <v>13.56504094143181</v>
      </c>
      <c r="H96" s="40">
        <v>0.16948021466561772</v>
      </c>
      <c r="I96" s="39">
        <v>45.849366388977415</v>
      </c>
      <c r="J96" s="40">
        <v>7.2500514135299801E-2</v>
      </c>
      <c r="K96" s="40"/>
      <c r="L96" s="40">
        <v>0.40050495324988056</v>
      </c>
      <c r="M96" s="40"/>
      <c r="N96" s="40"/>
      <c r="O96" s="40"/>
      <c r="P96" s="39">
        <v>100.84893999999998</v>
      </c>
      <c r="Q96" s="39">
        <v>85.765395040580515</v>
      </c>
    </row>
    <row r="97" spans="2:17" x14ac:dyDescent="0.25">
      <c r="B97" t="s">
        <v>98</v>
      </c>
      <c r="C97" s="39">
        <v>39.8360249879942</v>
      </c>
      <c r="D97" s="40"/>
      <c r="E97" s="40"/>
      <c r="F97" s="40"/>
      <c r="G97" s="39">
        <v>13.367662162954893</v>
      </c>
      <c r="H97" s="40">
        <v>0.16961252302977939</v>
      </c>
      <c r="I97" s="39">
        <v>46.123888033264294</v>
      </c>
      <c r="J97" s="40">
        <v>8.2658638267663453E-2</v>
      </c>
      <c r="K97" s="40"/>
      <c r="L97" s="40">
        <v>0.42015365448917891</v>
      </c>
      <c r="M97" s="40"/>
      <c r="N97" s="40"/>
      <c r="O97" s="40"/>
      <c r="P97" s="39">
        <v>100.57629999999999</v>
      </c>
      <c r="Q97" s="39">
        <v>86.015364749194148</v>
      </c>
    </row>
    <row r="98" spans="2:17" x14ac:dyDescent="0.25">
      <c r="B98" t="s">
        <v>98</v>
      </c>
      <c r="C98" s="39">
        <v>40.194871908308087</v>
      </c>
      <c r="D98" s="40"/>
      <c r="E98" s="40"/>
      <c r="F98" s="40"/>
      <c r="G98" s="39">
        <v>13.496436026990878</v>
      </c>
      <c r="H98" s="40">
        <v>0.17633089882943934</v>
      </c>
      <c r="I98" s="39">
        <v>45.615387045067472</v>
      </c>
      <c r="J98" s="40">
        <v>8.1514480032195677E-2</v>
      </c>
      <c r="K98" s="40"/>
      <c r="L98" s="40">
        <v>0.43545964077192695</v>
      </c>
      <c r="M98" s="40"/>
      <c r="N98" s="40"/>
      <c r="O98" s="40"/>
      <c r="P98" s="39">
        <v>100.36131</v>
      </c>
      <c r="Q98" s="39">
        <v>85.76483377730365</v>
      </c>
    </row>
    <row r="99" spans="2:17" x14ac:dyDescent="0.25">
      <c r="B99" t="s">
        <v>98</v>
      </c>
      <c r="C99" s="39">
        <v>40.165363510391686</v>
      </c>
      <c r="D99" s="40"/>
      <c r="E99" s="40"/>
      <c r="F99" s="40"/>
      <c r="G99" s="39">
        <v>13.658830072652608</v>
      </c>
      <c r="H99" s="40">
        <v>0.1679040279996622</v>
      </c>
      <c r="I99" s="39">
        <v>45.508445821862942</v>
      </c>
      <c r="J99" s="40">
        <v>9.0450222295290691E-2</v>
      </c>
      <c r="K99" s="40"/>
      <c r="L99" s="40">
        <v>0.40900634479781051</v>
      </c>
      <c r="M99" s="40"/>
      <c r="N99" s="40"/>
      <c r="O99" s="40"/>
      <c r="P99" s="39">
        <v>100.05835</v>
      </c>
      <c r="Q99" s="39">
        <v>85.589258775158612</v>
      </c>
    </row>
    <row r="100" spans="2:17" x14ac:dyDescent="0.25">
      <c r="B100" t="s">
        <v>98</v>
      </c>
      <c r="C100" s="39">
        <v>39.753600225267057</v>
      </c>
      <c r="D100" s="40">
        <v>2.4481262977075719E-2</v>
      </c>
      <c r="E100" s="40"/>
      <c r="F100" s="40"/>
      <c r="G100" s="39">
        <v>13.378018998145112</v>
      </c>
      <c r="H100" s="40">
        <v>0.18325251406649545</v>
      </c>
      <c r="I100" s="39">
        <v>46.219075192336781</v>
      </c>
      <c r="J100" s="40">
        <v>7.4814867107476105E-2</v>
      </c>
      <c r="K100" s="40"/>
      <c r="L100" s="40">
        <v>0.36675694010001408</v>
      </c>
      <c r="M100" s="40"/>
      <c r="N100" s="40"/>
      <c r="O100" s="40"/>
      <c r="P100" s="39">
        <v>100.43190999999999</v>
      </c>
      <c r="Q100" s="39">
        <v>86.030840418778041</v>
      </c>
    </row>
    <row r="101" spans="2:17" x14ac:dyDescent="0.25">
      <c r="B101" t="s">
        <v>98</v>
      </c>
      <c r="C101" s="39">
        <v>39.952473659401015</v>
      </c>
      <c r="D101" s="40"/>
      <c r="E101" s="40">
        <v>2.3196407448758401E-2</v>
      </c>
      <c r="F101" s="40"/>
      <c r="G101" s="39">
        <v>13.495927691718355</v>
      </c>
      <c r="H101" s="40">
        <v>0.2048880761570602</v>
      </c>
      <c r="I101" s="39">
        <v>45.867322158922917</v>
      </c>
      <c r="J101" s="40">
        <v>6.932978159275667E-2</v>
      </c>
      <c r="K101" s="40"/>
      <c r="L101" s="40">
        <v>0.38686222475915438</v>
      </c>
      <c r="M101" s="40"/>
      <c r="N101" s="40"/>
      <c r="O101" s="40"/>
      <c r="P101" s="39">
        <v>99.830113999999995</v>
      </c>
      <c r="Q101" s="39">
        <v>85.832403285662195</v>
      </c>
    </row>
    <row r="102" spans="2:17" x14ac:dyDescent="0.25">
      <c r="B102" t="s">
        <v>98</v>
      </c>
      <c r="C102" s="39">
        <v>39.801079144038532</v>
      </c>
      <c r="D102" s="40"/>
      <c r="E102" s="40"/>
      <c r="F102" s="40"/>
      <c r="G102" s="39">
        <v>13.628546835420121</v>
      </c>
      <c r="H102" s="40">
        <v>0.17117406972594051</v>
      </c>
      <c r="I102" s="39">
        <v>45.917351240156883</v>
      </c>
      <c r="J102" s="40">
        <v>7.3013241149372646E-2</v>
      </c>
      <c r="K102" s="40"/>
      <c r="L102" s="40">
        <v>0.4088354695091459</v>
      </c>
      <c r="M102" s="40"/>
      <c r="N102" s="40"/>
      <c r="O102" s="40"/>
      <c r="P102" s="39">
        <v>100.307833</v>
      </c>
      <c r="Q102" s="39">
        <v>85.726418488022574</v>
      </c>
    </row>
    <row r="103" spans="2:17" x14ac:dyDescent="0.25">
      <c r="B103" t="s">
        <v>98</v>
      </c>
      <c r="C103" s="39">
        <v>39.923382566052183</v>
      </c>
      <c r="D103" s="40"/>
      <c r="E103" s="40">
        <v>0.14173020037089057</v>
      </c>
      <c r="F103" s="40"/>
      <c r="G103" s="39">
        <v>13.552379821881463</v>
      </c>
      <c r="H103" s="40">
        <v>0.18092963615688126</v>
      </c>
      <c r="I103" s="39">
        <v>45.724566719553891</v>
      </c>
      <c r="J103" s="40">
        <v>7.7372813151678488E-2</v>
      </c>
      <c r="K103" s="40"/>
      <c r="L103" s="40">
        <v>0.39963824283301203</v>
      </c>
      <c r="M103" s="40"/>
      <c r="N103" s="40"/>
      <c r="O103" s="40"/>
      <c r="P103" s="39">
        <v>99.896845999999996</v>
      </c>
      <c r="Q103" s="39">
        <v>85.743505322295405</v>
      </c>
    </row>
    <row r="104" spans="2:17" x14ac:dyDescent="0.25">
      <c r="B104" t="s">
        <v>98</v>
      </c>
      <c r="C104" s="39">
        <v>39.702646421264539</v>
      </c>
      <c r="D104" s="40"/>
      <c r="E104" s="40">
        <v>7.9143508039942356E-2</v>
      </c>
      <c r="F104" s="40"/>
      <c r="G104" s="39">
        <v>13.616758223236143</v>
      </c>
      <c r="H104" s="40">
        <v>0.17579461509450775</v>
      </c>
      <c r="I104" s="39">
        <v>45.9591255210944</v>
      </c>
      <c r="J104" s="40">
        <v>8.4513452708387865E-2</v>
      </c>
      <c r="K104" s="40"/>
      <c r="L104" s="40">
        <v>0.3820182585620856</v>
      </c>
      <c r="M104" s="40"/>
      <c r="N104" s="40"/>
      <c r="O104" s="40"/>
      <c r="P104" s="39">
        <v>101.304582</v>
      </c>
      <c r="Q104" s="39">
        <v>85.74812067732509</v>
      </c>
    </row>
    <row r="105" spans="2:17" x14ac:dyDescent="0.25">
      <c r="B105" t="s">
        <v>102</v>
      </c>
      <c r="C105" s="39">
        <v>53.945098201997226</v>
      </c>
      <c r="D105" s="40">
        <v>0.17284151310504448</v>
      </c>
      <c r="E105" s="40">
        <v>4.3659334037038304</v>
      </c>
      <c r="F105" s="40">
        <v>0.6032461954325975</v>
      </c>
      <c r="G105" s="39">
        <v>8.202752433469815</v>
      </c>
      <c r="H105" s="40">
        <v>0.1596538720895147</v>
      </c>
      <c r="I105" s="39">
        <v>31.361858790056775</v>
      </c>
      <c r="J105" s="40">
        <v>0.97684570991291053</v>
      </c>
      <c r="K105" s="40">
        <v>9.8440576345592459E-2</v>
      </c>
      <c r="L105" s="40">
        <v>0.11332930388669472</v>
      </c>
      <c r="M105" s="40"/>
      <c r="N105" s="40"/>
      <c r="O105" s="40"/>
      <c r="P105" s="39">
        <v>100.700345</v>
      </c>
      <c r="Q105" s="39">
        <v>87.204885369303398</v>
      </c>
    </row>
    <row r="106" spans="2:17" x14ac:dyDescent="0.25">
      <c r="B106" t="s">
        <v>102</v>
      </c>
      <c r="C106" s="39">
        <v>53.973575270421094</v>
      </c>
      <c r="D106" s="40">
        <v>0.16457729310040251</v>
      </c>
      <c r="E106" s="40">
        <v>4.0533991935972402</v>
      </c>
      <c r="F106" s="40">
        <v>0.53175663214328839</v>
      </c>
      <c r="G106" s="39">
        <v>8.1518494853913381</v>
      </c>
      <c r="H106" s="40">
        <v>0.19053521240036236</v>
      </c>
      <c r="I106" s="39">
        <v>31.784223958051079</v>
      </c>
      <c r="J106" s="40">
        <v>0.92963595480557892</v>
      </c>
      <c r="K106" s="40">
        <v>8.5027007756621281E-2</v>
      </c>
      <c r="L106" s="40">
        <v>0.13541999233298518</v>
      </c>
      <c r="M106" s="40"/>
      <c r="N106" s="40"/>
      <c r="O106" s="40"/>
      <c r="P106" s="39">
        <v>100.863246</v>
      </c>
      <c r="Q106" s="39">
        <v>87.422019146370246</v>
      </c>
    </row>
    <row r="107" spans="2:17" x14ac:dyDescent="0.25">
      <c r="B107" t="s">
        <v>102</v>
      </c>
      <c r="C107" s="39">
        <v>54.126005318247607</v>
      </c>
      <c r="D107" s="40">
        <v>0.19031938308351351</v>
      </c>
      <c r="E107" s="40">
        <v>4.075603234424622</v>
      </c>
      <c r="F107" s="40">
        <v>0.53546884540183581</v>
      </c>
      <c r="G107" s="39">
        <v>8.3274722180368279</v>
      </c>
      <c r="H107" s="40">
        <v>0.18779777205191581</v>
      </c>
      <c r="I107" s="39">
        <v>31.435656020675861</v>
      </c>
      <c r="J107" s="40">
        <v>0.90283753470587025</v>
      </c>
      <c r="K107" s="40">
        <v>9.7069179519249912E-2</v>
      </c>
      <c r="L107" s="40">
        <v>0.12177049385267888</v>
      </c>
      <c r="M107" s="40"/>
      <c r="N107" s="40"/>
      <c r="O107" s="40"/>
      <c r="P107" s="39">
        <v>101.20514100000001</v>
      </c>
      <c r="Q107" s="39">
        <v>87.062059302464519</v>
      </c>
    </row>
    <row r="108" spans="2:17" x14ac:dyDescent="0.25">
      <c r="B108" t="s">
        <v>102</v>
      </c>
      <c r="C108" s="39">
        <v>54.232568092168563</v>
      </c>
      <c r="D108" s="40">
        <v>0.18456335218792258</v>
      </c>
      <c r="E108" s="40">
        <v>4.0849869055128378</v>
      </c>
      <c r="F108" s="40">
        <v>0.51457113929615539</v>
      </c>
      <c r="G108" s="39">
        <v>8.2424049003867896</v>
      </c>
      <c r="H108" s="40">
        <v>0.18154629630242899</v>
      </c>
      <c r="I108" s="39">
        <v>31.456761807955516</v>
      </c>
      <c r="J108" s="40">
        <v>0.92571519077456266</v>
      </c>
      <c r="K108" s="40">
        <v>7.2556635264604652E-2</v>
      </c>
      <c r="L108" s="40">
        <v>0.10432568015061633</v>
      </c>
      <c r="M108" s="40"/>
      <c r="N108" s="40"/>
      <c r="O108" s="40"/>
      <c r="P108" s="39">
        <v>101.158219</v>
      </c>
      <c r="Q108" s="39">
        <v>87.184777499259695</v>
      </c>
    </row>
    <row r="109" spans="2:17" x14ac:dyDescent="0.25">
      <c r="B109" t="s">
        <v>102</v>
      </c>
      <c r="C109" s="39">
        <v>54.449880399625698</v>
      </c>
      <c r="D109" s="40">
        <v>0.18092442223002864</v>
      </c>
      <c r="E109" s="40">
        <v>4.1601424438488177</v>
      </c>
      <c r="F109" s="40">
        <v>0.52319303226646607</v>
      </c>
      <c r="G109" s="39">
        <v>8.3857640175620602</v>
      </c>
      <c r="H109" s="40">
        <v>0.18957592296177453</v>
      </c>
      <c r="I109" s="39">
        <v>30.957369673089463</v>
      </c>
      <c r="J109" s="40">
        <v>0.94163930191726253</v>
      </c>
      <c r="K109" s="40">
        <v>9.5755909521238025E-2</v>
      </c>
      <c r="L109" s="40">
        <v>0.11575487697717773</v>
      </c>
      <c r="M109" s="40"/>
      <c r="N109" s="40"/>
      <c r="O109" s="40"/>
      <c r="P109" s="39">
        <v>100.780203</v>
      </c>
      <c r="Q109" s="39">
        <v>86.808705405922666</v>
      </c>
    </row>
    <row r="110" spans="2:17" x14ac:dyDescent="0.25">
      <c r="B110" t="s">
        <v>102</v>
      </c>
      <c r="C110" s="39">
        <v>54.338023766984087</v>
      </c>
      <c r="D110" s="40">
        <v>0.19252488585086414</v>
      </c>
      <c r="E110" s="40">
        <v>4.3799366955495262</v>
      </c>
      <c r="F110" s="40">
        <v>0.5045489672809722</v>
      </c>
      <c r="G110" s="39">
        <v>8.0448514298022236</v>
      </c>
      <c r="H110" s="40">
        <v>0.15623640444922102</v>
      </c>
      <c r="I110" s="39">
        <v>31.269667734842756</v>
      </c>
      <c r="J110" s="40">
        <v>0.90068518009880005</v>
      </c>
      <c r="K110" s="40">
        <v>0.10198693749386838</v>
      </c>
      <c r="L110" s="40">
        <v>0.11153799764767749</v>
      </c>
      <c r="M110" s="40"/>
      <c r="N110" s="40"/>
      <c r="O110" s="40"/>
      <c r="P110" s="39">
        <v>100.952144</v>
      </c>
      <c r="Q110" s="39">
        <v>87.387793027014425</v>
      </c>
    </row>
    <row r="111" spans="2:17" x14ac:dyDescent="0.25">
      <c r="B111" t="s">
        <v>102</v>
      </c>
      <c r="C111" s="39">
        <v>53.883672482789621</v>
      </c>
      <c r="D111" s="40">
        <v>0.22241095402139308</v>
      </c>
      <c r="E111" s="40">
        <v>4.411236375272404</v>
      </c>
      <c r="F111" s="40">
        <v>0.48154477225561221</v>
      </c>
      <c r="G111" s="39">
        <v>8.2186202515369402</v>
      </c>
      <c r="H111" s="40">
        <v>0.16901760734790511</v>
      </c>
      <c r="I111" s="39">
        <v>31.504425006953468</v>
      </c>
      <c r="J111" s="40">
        <v>0.91381993310285825</v>
      </c>
      <c r="K111" s="40">
        <v>8.5138570844070977E-2</v>
      </c>
      <c r="L111" s="40">
        <v>0.1101140458757118</v>
      </c>
      <c r="M111" s="40"/>
      <c r="N111" s="40"/>
      <c r="O111" s="40"/>
      <c r="P111" s="39">
        <v>100.83091500000002</v>
      </c>
      <c r="Q111" s="39">
        <v>87.233901036925076</v>
      </c>
    </row>
    <row r="112" spans="2:17" x14ac:dyDescent="0.25">
      <c r="B112" t="s">
        <v>102</v>
      </c>
      <c r="C112" s="39">
        <v>53.843963703098503</v>
      </c>
      <c r="D112" s="40">
        <v>0.2227215077313007</v>
      </c>
      <c r="E112" s="40">
        <v>4.4236537685995714</v>
      </c>
      <c r="F112" s="40">
        <v>0.39236090801417095</v>
      </c>
      <c r="G112" s="39">
        <v>8.4647008774222279</v>
      </c>
      <c r="H112" s="40">
        <v>0.17031278800407765</v>
      </c>
      <c r="I112" s="39">
        <v>31.415709412779449</v>
      </c>
      <c r="J112" s="40">
        <v>0.88906334216662686</v>
      </c>
      <c r="K112" s="40">
        <v>8.5809540596728962E-2</v>
      </c>
      <c r="L112" s="40">
        <v>9.1704151587356564E-2</v>
      </c>
      <c r="M112" s="40"/>
      <c r="N112" s="40"/>
      <c r="O112" s="40"/>
      <c r="P112" s="39">
        <v>101.27894799999999</v>
      </c>
      <c r="Q112" s="39">
        <v>86.869595638136559</v>
      </c>
    </row>
    <row r="113" spans="2:17" x14ac:dyDescent="0.25">
      <c r="B113" t="s">
        <v>102</v>
      </c>
      <c r="C113" s="39">
        <v>54.112673664723879</v>
      </c>
      <c r="D113" s="40">
        <v>0.22464403455422552</v>
      </c>
      <c r="E113" s="40">
        <v>4.2885677929611843</v>
      </c>
      <c r="F113" s="40">
        <v>0.36177186285348961</v>
      </c>
      <c r="G113" s="39">
        <v>8.2432777595771878</v>
      </c>
      <c r="H113" s="40">
        <v>0.19602297467005958</v>
      </c>
      <c r="I113" s="39">
        <v>31.496453548931104</v>
      </c>
      <c r="J113" s="40">
        <v>0.91222575500329117</v>
      </c>
      <c r="K113" s="40">
        <v>7.3369789031959259E-2</v>
      </c>
      <c r="L113" s="40">
        <v>9.0992817693615974E-2</v>
      </c>
      <c r="M113" s="40"/>
      <c r="N113" s="40"/>
      <c r="O113" s="40"/>
      <c r="P113" s="39">
        <v>100.845322</v>
      </c>
      <c r="Q113" s="39">
        <v>87.197677787828226</v>
      </c>
    </row>
    <row r="114" spans="2:17" x14ac:dyDescent="0.25">
      <c r="B114" t="s">
        <v>102</v>
      </c>
      <c r="C114" s="39">
        <v>54.19029153792286</v>
      </c>
      <c r="D114" s="40">
        <v>0.22928082716684436</v>
      </c>
      <c r="E114" s="40">
        <v>4.3567536852966837</v>
      </c>
      <c r="F114" s="40">
        <v>0.40963252441615688</v>
      </c>
      <c r="G114" s="39">
        <v>8.3407918207205629</v>
      </c>
      <c r="H114" s="40">
        <v>0.19652571582288986</v>
      </c>
      <c r="I114" s="39">
        <v>31.228632628363698</v>
      </c>
      <c r="J114" s="40">
        <v>0.89389432779743794</v>
      </c>
      <c r="K114" s="40">
        <v>7.6023829984817937E-2</v>
      </c>
      <c r="L114" s="40">
        <v>7.8173102508067333E-2</v>
      </c>
      <c r="M114" s="40"/>
      <c r="N114" s="40"/>
      <c r="O114" s="40"/>
      <c r="P114" s="39">
        <v>100.96439499999998</v>
      </c>
      <c r="Q114" s="39">
        <v>86.969349647492379</v>
      </c>
    </row>
    <row r="115" spans="2:17" x14ac:dyDescent="0.25">
      <c r="B115" t="s">
        <v>102</v>
      </c>
      <c r="C115" s="39">
        <v>54.055824140218839</v>
      </c>
      <c r="D115" s="40">
        <v>0.18152005377674285</v>
      </c>
      <c r="E115" s="40">
        <v>4.2570472910792381</v>
      </c>
      <c r="F115" s="40">
        <v>0.44956920693104307</v>
      </c>
      <c r="G115" s="39">
        <v>8.3812304431374223</v>
      </c>
      <c r="H115" s="40">
        <v>0.16128889799355478</v>
      </c>
      <c r="I115" s="39">
        <v>31.425106040694455</v>
      </c>
      <c r="J115" s="40">
        <v>0.9060503694081079</v>
      </c>
      <c r="K115" s="40">
        <v>7.8106985368124326E-2</v>
      </c>
      <c r="L115" s="40">
        <v>0.10425657139245821</v>
      </c>
      <c r="M115" s="40"/>
      <c r="N115" s="40"/>
      <c r="O115" s="40"/>
      <c r="P115" s="39">
        <v>100.651689</v>
      </c>
      <c r="Q115" s="39">
        <v>86.985605242386228</v>
      </c>
    </row>
    <row r="116" spans="2:17" x14ac:dyDescent="0.25">
      <c r="B116" t="s">
        <v>102</v>
      </c>
      <c r="C116" s="39">
        <v>54.654649882718942</v>
      </c>
      <c r="D116" s="40">
        <v>0.20863929701653214</v>
      </c>
      <c r="E116" s="40">
        <v>4.1918109509885664</v>
      </c>
      <c r="F116" s="40">
        <v>0.45943416900444672</v>
      </c>
      <c r="G116" s="39">
        <v>8.1279150460070468</v>
      </c>
      <c r="H116" s="40">
        <v>0.15900266728070431</v>
      </c>
      <c r="I116" s="39">
        <v>31.073952626791058</v>
      </c>
      <c r="J116" s="40">
        <v>0.90573135984656028</v>
      </c>
      <c r="K116" s="40">
        <v>9.436524316636842E-2</v>
      </c>
      <c r="L116" s="40">
        <v>0.12449875717977171</v>
      </c>
      <c r="M116" s="40"/>
      <c r="N116" s="40"/>
      <c r="O116" s="40"/>
      <c r="P116" s="39">
        <v>100.814661</v>
      </c>
      <c r="Q116" s="39">
        <v>87.20424698146293</v>
      </c>
    </row>
    <row r="117" spans="2:17" x14ac:dyDescent="0.25">
      <c r="B117" t="s">
        <v>102</v>
      </c>
      <c r="C117" s="39">
        <v>54.168003553267518</v>
      </c>
      <c r="D117" s="40">
        <v>0.17618091097033128</v>
      </c>
      <c r="E117" s="40">
        <v>4.0691162188713417</v>
      </c>
      <c r="F117" s="40">
        <v>0.48066845968470923</v>
      </c>
      <c r="G117" s="39">
        <v>8.1736934030557649</v>
      </c>
      <c r="H117" s="40">
        <v>0.17825340738751791</v>
      </c>
      <c r="I117" s="39">
        <v>31.641228332771487</v>
      </c>
      <c r="J117" s="40">
        <v>0.91804105077577802</v>
      </c>
      <c r="K117" s="40">
        <v>8.5876607720133849E-2</v>
      </c>
      <c r="L117" s="40">
        <v>0.10893805549540597</v>
      </c>
      <c r="M117" s="40"/>
      <c r="N117" s="40"/>
      <c r="O117" s="40"/>
      <c r="P117" s="39">
        <v>101.52007900000001</v>
      </c>
      <c r="Q117" s="39">
        <v>87.342799176805414</v>
      </c>
    </row>
    <row r="118" spans="2:17" x14ac:dyDescent="0.25">
      <c r="B118" t="s">
        <v>102</v>
      </c>
      <c r="C118" s="39">
        <v>53.962526022494536</v>
      </c>
      <c r="D118" s="40">
        <v>0.18758618945764205</v>
      </c>
      <c r="E118" s="40">
        <v>4.1774511707805191</v>
      </c>
      <c r="F118" s="40">
        <v>0.64615718119287702</v>
      </c>
      <c r="G118" s="39">
        <v>8.3365419440803326</v>
      </c>
      <c r="H118" s="40">
        <v>0.14814353740612923</v>
      </c>
      <c r="I118" s="39">
        <v>31.420555446909162</v>
      </c>
      <c r="J118" s="40">
        <v>0.90963037131174107</v>
      </c>
      <c r="K118" s="40">
        <v>9.6147842954018112E-2</v>
      </c>
      <c r="L118" s="40">
        <v>0.1152602934130236</v>
      </c>
      <c r="M118" s="40"/>
      <c r="N118" s="40"/>
      <c r="O118" s="40"/>
      <c r="P118" s="39">
        <v>100.92374100000001</v>
      </c>
      <c r="Q118" s="39">
        <v>87.044375517935052</v>
      </c>
    </row>
    <row r="119" spans="2:17" x14ac:dyDescent="0.25">
      <c r="B119" t="s">
        <v>102</v>
      </c>
      <c r="C119" s="39">
        <v>54.444565028772999</v>
      </c>
      <c r="D119" s="40">
        <v>0.16289747806814509</v>
      </c>
      <c r="E119" s="40">
        <v>3.9710759970731497</v>
      </c>
      <c r="F119" s="40">
        <v>0.46869281719053352</v>
      </c>
      <c r="G119" s="39">
        <v>8.2650829490312763</v>
      </c>
      <c r="H119" s="40">
        <v>0.17575684368653494</v>
      </c>
      <c r="I119" s="39">
        <v>31.455424501821057</v>
      </c>
      <c r="J119" s="40">
        <v>0.88678959572341021</v>
      </c>
      <c r="K119" s="40">
        <v>5.8768318090279228E-2</v>
      </c>
      <c r="L119" s="40">
        <v>0.11094647054262623</v>
      </c>
      <c r="M119" s="40"/>
      <c r="N119" s="40"/>
      <c r="O119" s="40"/>
      <c r="P119" s="39">
        <v>101.25693899999999</v>
      </c>
      <c r="Q119" s="39">
        <v>87.153571317003312</v>
      </c>
    </row>
    <row r="120" spans="2:17" x14ac:dyDescent="0.25">
      <c r="B120" t="s">
        <v>102</v>
      </c>
      <c r="C120" s="39">
        <v>54.411139101566086</v>
      </c>
      <c r="D120" s="40">
        <v>0.19228657305003094</v>
      </c>
      <c r="E120" s="40">
        <v>4.1346902050370389</v>
      </c>
      <c r="F120" s="40">
        <v>0.48242665714503286</v>
      </c>
      <c r="G120" s="39">
        <v>8.4701093631243509</v>
      </c>
      <c r="H120" s="40">
        <v>0.17391401657409231</v>
      </c>
      <c r="I120" s="39">
        <v>31.038103614476483</v>
      </c>
      <c r="J120" s="40">
        <v>0.91136974956253103</v>
      </c>
      <c r="K120" s="40">
        <v>8.0300478341889678E-2</v>
      </c>
      <c r="L120" s="40">
        <v>0.10566024112247908</v>
      </c>
      <c r="M120" s="40"/>
      <c r="N120" s="40"/>
      <c r="O120" s="40"/>
      <c r="P120" s="39">
        <v>101.15630899999999</v>
      </c>
      <c r="Q120" s="39">
        <v>86.723696383743615</v>
      </c>
    </row>
    <row r="121" spans="2:17" x14ac:dyDescent="0.25">
      <c r="B121" t="s">
        <v>102</v>
      </c>
      <c r="C121" s="39">
        <v>54.253349816609294</v>
      </c>
      <c r="D121" s="40">
        <v>0.18209990885075233</v>
      </c>
      <c r="E121" s="40">
        <v>4.0336582653789446</v>
      </c>
      <c r="F121" s="40">
        <v>0.45787338689064233</v>
      </c>
      <c r="G121" s="39">
        <v>8.3468987208724545</v>
      </c>
      <c r="H121" s="40">
        <v>0.19482624354177544</v>
      </c>
      <c r="I121" s="39">
        <v>31.44484544765098</v>
      </c>
      <c r="J121" s="40">
        <v>0.90849787092995049</v>
      </c>
      <c r="K121" s="40">
        <v>8.5168927544830006E-2</v>
      </c>
      <c r="L121" s="40">
        <v>9.278141173040047E-2</v>
      </c>
      <c r="M121" s="40"/>
      <c r="N121" s="40"/>
      <c r="O121" s="40"/>
      <c r="P121" s="39">
        <v>101.21531699999998</v>
      </c>
      <c r="Q121" s="39">
        <v>87.039087856880229</v>
      </c>
    </row>
    <row r="122" spans="2:17" x14ac:dyDescent="0.25">
      <c r="B122" t="s">
        <v>102</v>
      </c>
      <c r="C122" s="39">
        <v>54.230359287758567</v>
      </c>
      <c r="D122" s="40">
        <v>0.174858754635142</v>
      </c>
      <c r="E122" s="40">
        <v>4.2827433424256132</v>
      </c>
      <c r="F122" s="40">
        <v>0.54915119463197004</v>
      </c>
      <c r="G122" s="39">
        <v>8.2517847561956525</v>
      </c>
      <c r="H122" s="40">
        <v>0.17034569723428586</v>
      </c>
      <c r="I122" s="39">
        <v>31.197274626850639</v>
      </c>
      <c r="J122" s="40">
        <v>0.94168448435554086</v>
      </c>
      <c r="K122" s="40">
        <v>7.2843906577539211E-2</v>
      </c>
      <c r="L122" s="40">
        <v>0.1289539493350548</v>
      </c>
      <c r="M122" s="40"/>
      <c r="N122" s="40"/>
      <c r="O122" s="40"/>
      <c r="P122" s="39">
        <v>101.26173</v>
      </c>
      <c r="Q122" s="39">
        <v>87.079152909312782</v>
      </c>
    </row>
    <row r="123" spans="2:17" x14ac:dyDescent="0.25">
      <c r="B123" t="s">
        <v>102</v>
      </c>
      <c r="C123" s="39">
        <v>54.116416548716906</v>
      </c>
      <c r="D123" s="40">
        <v>0.1666283205134205</v>
      </c>
      <c r="E123" s="40">
        <v>4.180313952877075</v>
      </c>
      <c r="F123" s="40">
        <v>0.4768416815152976</v>
      </c>
      <c r="G123" s="39">
        <v>8.28862136276752</v>
      </c>
      <c r="H123" s="40">
        <v>0.20096784939489493</v>
      </c>
      <c r="I123" s="39">
        <v>31.447701036900146</v>
      </c>
      <c r="J123" s="40">
        <v>0.93354743120612116</v>
      </c>
      <c r="K123" s="40">
        <v>9.143269038133553E-2</v>
      </c>
      <c r="L123" s="40">
        <v>9.7529125727279425E-2</v>
      </c>
      <c r="M123" s="40"/>
      <c r="N123" s="40"/>
      <c r="O123" s="40"/>
      <c r="P123" s="39">
        <v>101.15747400000001</v>
      </c>
      <c r="Q123" s="39">
        <v>87.118941697128591</v>
      </c>
    </row>
    <row r="124" spans="2:17" x14ac:dyDescent="0.25">
      <c r="B124" t="s">
        <v>102</v>
      </c>
      <c r="C124" s="39">
        <v>54.329084489559676</v>
      </c>
      <c r="D124" s="40">
        <v>0.17231067854643034</v>
      </c>
      <c r="E124" s="40">
        <v>4.1681019529002867</v>
      </c>
      <c r="F124" s="40">
        <v>0.49328543782056528</v>
      </c>
      <c r="G124" s="39">
        <v>8.359093146331908</v>
      </c>
      <c r="H124" s="40">
        <v>0.18198581876235906</v>
      </c>
      <c r="I124" s="39">
        <v>31.165450637350361</v>
      </c>
      <c r="J124" s="40">
        <v>0.92774879878326399</v>
      </c>
      <c r="K124" s="40">
        <v>9.0038282329136562E-2</v>
      </c>
      <c r="L124" s="40">
        <v>0.1129007576160181</v>
      </c>
      <c r="M124" s="40"/>
      <c r="N124" s="40"/>
      <c r="O124" s="40"/>
      <c r="P124" s="39">
        <v>100.87709099999999</v>
      </c>
      <c r="Q124" s="39">
        <v>86.921484674548239</v>
      </c>
    </row>
    <row r="125" spans="2:17" x14ac:dyDescent="0.25">
      <c r="B125" t="s">
        <v>102</v>
      </c>
      <c r="C125" s="39">
        <v>54.204806537687929</v>
      </c>
      <c r="D125" s="40">
        <v>0.1821152293210718</v>
      </c>
      <c r="E125" s="40">
        <v>4.2936840910295597</v>
      </c>
      <c r="F125" s="40">
        <v>0.56498161600668784</v>
      </c>
      <c r="G125" s="39">
        <v>8.1898678547523023</v>
      </c>
      <c r="H125" s="40">
        <v>0.1884634488339906</v>
      </c>
      <c r="I125" s="39">
        <v>31.177109004960791</v>
      </c>
      <c r="J125" s="40">
        <v>0.98767541643908308</v>
      </c>
      <c r="K125" s="40">
        <v>8.6527849025907447E-2</v>
      </c>
      <c r="L125" s="40">
        <v>0.1247689519426886</v>
      </c>
      <c r="M125" s="40"/>
      <c r="N125" s="40"/>
      <c r="O125" s="40"/>
      <c r="P125" s="39">
        <v>100.79991699999999</v>
      </c>
      <c r="Q125" s="39">
        <v>87.156422654036959</v>
      </c>
    </row>
    <row r="126" spans="2:17" x14ac:dyDescent="0.25">
      <c r="B126" t="s">
        <v>102</v>
      </c>
      <c r="C126" s="39">
        <v>54.158069650695303</v>
      </c>
      <c r="D126" s="40">
        <v>0.17805499480259168</v>
      </c>
      <c r="E126" s="40">
        <v>3.960118458111729</v>
      </c>
      <c r="F126" s="40">
        <v>0.4918618969569053</v>
      </c>
      <c r="G126" s="39">
        <v>8.3017121912827712</v>
      </c>
      <c r="H126" s="40">
        <v>0.18389190968491012</v>
      </c>
      <c r="I126" s="39">
        <v>31.593793325089926</v>
      </c>
      <c r="J126" s="40">
        <v>0.93237787668242733</v>
      </c>
      <c r="K126" s="40">
        <v>7.8746578985074978E-2</v>
      </c>
      <c r="L126" s="40">
        <v>0.12137311770835561</v>
      </c>
      <c r="M126" s="40"/>
      <c r="N126" s="40"/>
      <c r="O126" s="40"/>
      <c r="P126" s="39">
        <v>101.40631</v>
      </c>
      <c r="Q126" s="39">
        <v>87.153204357957478</v>
      </c>
    </row>
    <row r="127" spans="2:17" x14ac:dyDescent="0.25">
      <c r="B127" t="s">
        <v>102</v>
      </c>
      <c r="C127" s="39">
        <v>54.160064176537148</v>
      </c>
      <c r="D127" s="40">
        <v>0.18880786064942662</v>
      </c>
      <c r="E127" s="40">
        <v>4.2354999244802363</v>
      </c>
      <c r="F127" s="40">
        <v>0.50968259218787693</v>
      </c>
      <c r="G127" s="39">
        <v>8.3585777610616727</v>
      </c>
      <c r="H127" s="40">
        <v>0.17643417281091442</v>
      </c>
      <c r="I127" s="39">
        <v>31.249104846457847</v>
      </c>
      <c r="J127" s="40">
        <v>0.91257066362568584</v>
      </c>
      <c r="K127" s="40">
        <v>0.11324733184463967</v>
      </c>
      <c r="L127" s="40">
        <v>9.6010670344563509E-2</v>
      </c>
      <c r="M127" s="40"/>
      <c r="N127" s="40"/>
      <c r="O127" s="40"/>
      <c r="P127" s="39">
        <v>100.57632099999999</v>
      </c>
      <c r="Q127" s="39">
        <v>86.952627227465229</v>
      </c>
    </row>
    <row r="128" spans="2:17" x14ac:dyDescent="0.25">
      <c r="B128" t="s">
        <v>102</v>
      </c>
      <c r="C128" s="39">
        <v>54.242136000135787</v>
      </c>
      <c r="D128" s="40">
        <v>0.18752135402407594</v>
      </c>
      <c r="E128" s="40">
        <v>4.260577021704913</v>
      </c>
      <c r="F128" s="40">
        <v>0.5403266055704824</v>
      </c>
      <c r="G128" s="39">
        <v>8.3544296947429189</v>
      </c>
      <c r="H128" s="40">
        <v>0.16519534519786896</v>
      </c>
      <c r="I128" s="39">
        <v>31.145229993754604</v>
      </c>
      <c r="J128" s="40">
        <v>0.91346839038685812</v>
      </c>
      <c r="K128" s="40">
        <v>9.6861484240269025E-2</v>
      </c>
      <c r="L128" s="40">
        <v>9.4254110242232444E-2</v>
      </c>
      <c r="M128" s="40"/>
      <c r="N128" s="40"/>
      <c r="O128" s="40"/>
      <c r="P128" s="39">
        <v>101.63482499999999</v>
      </c>
      <c r="Q128" s="39">
        <v>86.92045036125667</v>
      </c>
    </row>
    <row r="129" spans="1:17" x14ac:dyDescent="0.25">
      <c r="B129" t="s">
        <v>102</v>
      </c>
      <c r="C129" s="39">
        <v>54.06153175784101</v>
      </c>
      <c r="D129" s="40">
        <v>0.20779742283619185</v>
      </c>
      <c r="E129" s="40">
        <v>4.3589335780972736</v>
      </c>
      <c r="F129" s="40">
        <v>0.4574488514358972</v>
      </c>
      <c r="G129" s="39">
        <v>8.2845116092326148</v>
      </c>
      <c r="H129" s="40">
        <v>0.16037295207160387</v>
      </c>
      <c r="I129" s="39">
        <v>31.358160648752687</v>
      </c>
      <c r="J129" s="40">
        <v>0.90883636921026123</v>
      </c>
      <c r="K129" s="40">
        <v>8.2586167969015425E-2</v>
      </c>
      <c r="L129" s="40">
        <v>0.11982064255343598</v>
      </c>
      <c r="M129" s="40"/>
      <c r="N129" s="40"/>
      <c r="O129" s="40"/>
      <c r="P129" s="39">
        <v>100.637918</v>
      </c>
      <c r="Q129" s="39">
        <v>87.09248680255817</v>
      </c>
    </row>
    <row r="130" spans="1:17" x14ac:dyDescent="0.25">
      <c r="B130" t="s">
        <v>102</v>
      </c>
      <c r="C130" s="39">
        <v>54.341984950169049</v>
      </c>
      <c r="D130" s="40">
        <v>0.19540566065183526</v>
      </c>
      <c r="E130" s="40">
        <v>4.2149840644403094</v>
      </c>
      <c r="F130" s="40">
        <v>0.43235773423563617</v>
      </c>
      <c r="G130" s="39">
        <v>8.2294084368342428</v>
      </c>
      <c r="H130" s="40">
        <v>0.17930635154594018</v>
      </c>
      <c r="I130" s="39">
        <v>31.333389019660643</v>
      </c>
      <c r="J130" s="40">
        <v>0.88576825915896418</v>
      </c>
      <c r="K130" s="40">
        <v>8.8751689545728471E-2</v>
      </c>
      <c r="L130" s="40">
        <v>9.8643833757641075E-2</v>
      </c>
      <c r="M130" s="40"/>
      <c r="N130" s="40"/>
      <c r="O130" s="40"/>
      <c r="P130" s="39">
        <v>101.22173500000001</v>
      </c>
      <c r="Q130" s="39">
        <v>87.158479530014162</v>
      </c>
    </row>
    <row r="131" spans="1:17" x14ac:dyDescent="0.25">
      <c r="B131" t="s">
        <v>102</v>
      </c>
      <c r="C131" s="39">
        <v>54.102557818041227</v>
      </c>
      <c r="D131" s="40">
        <v>0.19467472743897593</v>
      </c>
      <c r="E131" s="40">
        <v>4.062818600602383</v>
      </c>
      <c r="F131" s="40">
        <v>0.48614078732076832</v>
      </c>
      <c r="G131" s="39">
        <v>8.4819164324085428</v>
      </c>
      <c r="H131" s="40">
        <v>0.18369875755895065</v>
      </c>
      <c r="I131" s="39">
        <v>31.367989699626467</v>
      </c>
      <c r="J131" s="40">
        <v>0.91698763093385283</v>
      </c>
      <c r="K131" s="40">
        <v>7.8443693254749633E-2</v>
      </c>
      <c r="L131" s="40">
        <v>0.12477185281408214</v>
      </c>
      <c r="M131" s="40"/>
      <c r="N131" s="40"/>
      <c r="O131" s="40"/>
      <c r="P131" s="39">
        <v>101.18468</v>
      </c>
      <c r="Q131" s="39">
        <v>86.829028745598364</v>
      </c>
    </row>
    <row r="132" spans="1:17" x14ac:dyDescent="0.25">
      <c r="B132" t="s">
        <v>102</v>
      </c>
      <c r="C132" s="39">
        <v>54.092521609293321</v>
      </c>
      <c r="D132" s="40">
        <v>0.18846908059571846</v>
      </c>
      <c r="E132" s="40">
        <v>4.1001361520991129</v>
      </c>
      <c r="F132" s="40">
        <v>0.53698198836803179</v>
      </c>
      <c r="G132" s="39">
        <v>8.5007407197055045</v>
      </c>
      <c r="H132" s="40">
        <v>0.17786349870572543</v>
      </c>
      <c r="I132" s="39">
        <v>31.25195838902021</v>
      </c>
      <c r="J132" s="40">
        <v>0.97419477816585354</v>
      </c>
      <c r="K132" s="40">
        <v>7.5748929984194843E-2</v>
      </c>
      <c r="L132" s="40">
        <v>0.10138485406230864</v>
      </c>
      <c r="M132" s="40"/>
      <c r="N132" s="40"/>
      <c r="O132" s="40"/>
      <c r="P132" s="39">
        <v>101.13542200000002</v>
      </c>
      <c r="Q132" s="39">
        <v>86.761146636889791</v>
      </c>
    </row>
    <row r="133" spans="1:17" x14ac:dyDescent="0.25">
      <c r="B133" t="s">
        <v>102</v>
      </c>
      <c r="C133" s="39">
        <v>54.607328031707389</v>
      </c>
      <c r="D133" s="40">
        <v>0.18335126177458136</v>
      </c>
      <c r="E133" s="40">
        <v>4.155717235845712</v>
      </c>
      <c r="F133" s="40">
        <v>0.54305789775548829</v>
      </c>
      <c r="G133" s="39">
        <v>7.9760519217073087</v>
      </c>
      <c r="H133" s="40">
        <v>0.16504193887078455</v>
      </c>
      <c r="I133" s="39">
        <v>31.285969250918868</v>
      </c>
      <c r="J133" s="40">
        <v>0.93327940515813257</v>
      </c>
      <c r="K133" s="40">
        <v>6.9931872256633207E-2</v>
      </c>
      <c r="L133" s="40">
        <v>8.0271184005114737E-2</v>
      </c>
      <c r="M133" s="40"/>
      <c r="N133" s="40"/>
      <c r="O133" s="40"/>
      <c r="P133" s="39">
        <v>99.987312999999986</v>
      </c>
      <c r="Q133" s="39">
        <v>87.48785715240281</v>
      </c>
    </row>
    <row r="134" spans="1:17" x14ac:dyDescent="0.25">
      <c r="B134" t="s">
        <v>102</v>
      </c>
      <c r="C134" s="39">
        <v>54.111337553814124</v>
      </c>
      <c r="D134" s="40">
        <v>0.18722801845197973</v>
      </c>
      <c r="E134" s="40">
        <v>4.0255064983494906</v>
      </c>
      <c r="F134" s="40">
        <v>0.4717244574459763</v>
      </c>
      <c r="G134" s="39">
        <v>8.2259728105088232</v>
      </c>
      <c r="H134" s="40">
        <v>0.19119966839041866</v>
      </c>
      <c r="I134" s="39">
        <v>31.671663413433105</v>
      </c>
      <c r="J134" s="40">
        <v>0.91433992776550577</v>
      </c>
      <c r="K134" s="40">
        <v>8.6968772825886248E-2</v>
      </c>
      <c r="L134" s="40">
        <v>0.11405887901468191</v>
      </c>
      <c r="M134" s="40"/>
      <c r="N134" s="40"/>
      <c r="O134" s="40"/>
      <c r="P134" s="39">
        <v>101.343272</v>
      </c>
      <c r="Q134" s="39">
        <v>87.28282246676882</v>
      </c>
    </row>
    <row r="135" spans="1:17" x14ac:dyDescent="0.25">
      <c r="B135" t="s">
        <v>102</v>
      </c>
      <c r="C135" s="39">
        <v>54.072017756260074</v>
      </c>
      <c r="D135" s="40">
        <v>0.16637475503671226</v>
      </c>
      <c r="E135" s="40">
        <v>4.1018839337063078</v>
      </c>
      <c r="F135" s="40">
        <v>0.50381477548124953</v>
      </c>
      <c r="G135" s="39">
        <v>8.2828226344975935</v>
      </c>
      <c r="H135" s="40">
        <v>0.15485108227498134</v>
      </c>
      <c r="I135" s="39">
        <v>31.600559378446697</v>
      </c>
      <c r="J135" s="40">
        <v>0.92274080100337785</v>
      </c>
      <c r="K135" s="40">
        <v>8.1057079350439251E-2</v>
      </c>
      <c r="L135" s="40">
        <v>0.11387780394257657</v>
      </c>
      <c r="M135" s="40"/>
      <c r="N135" s="40"/>
      <c r="O135" s="40"/>
      <c r="P135" s="39">
        <v>101.18301899999999</v>
      </c>
      <c r="Q135" s="39">
        <v>87.181081157802097</v>
      </c>
    </row>
    <row r="136" spans="1:17" x14ac:dyDescent="0.25">
      <c r="B136" t="s">
        <v>102</v>
      </c>
      <c r="C136" s="39">
        <v>54.09674443715447</v>
      </c>
      <c r="D136" s="40">
        <v>0.17871673457921872</v>
      </c>
      <c r="E136" s="40">
        <v>4.2745853098002469</v>
      </c>
      <c r="F136" s="40">
        <v>0.51653807889560799</v>
      </c>
      <c r="G136" s="39">
        <v>8.0818414169171646</v>
      </c>
      <c r="H136" s="40">
        <v>0.15398909721478898</v>
      </c>
      <c r="I136" s="39">
        <v>31.582503949608615</v>
      </c>
      <c r="J136" s="40">
        <v>0.91643588835294176</v>
      </c>
      <c r="K136" s="40">
        <v>9.2197935619359586E-2</v>
      </c>
      <c r="L136" s="40">
        <v>0.10644715185760042</v>
      </c>
      <c r="M136" s="40"/>
      <c r="N136" s="40"/>
      <c r="O136" s="40"/>
      <c r="P136" s="39">
        <v>100.24410999999999</v>
      </c>
      <c r="Q136" s="39">
        <v>87.446830457822671</v>
      </c>
    </row>
    <row r="137" spans="1:17" x14ac:dyDescent="0.25">
      <c r="B137" t="s">
        <v>102</v>
      </c>
      <c r="C137" s="39">
        <v>53.819747044298168</v>
      </c>
      <c r="D137" s="40">
        <v>0.19922128566639652</v>
      </c>
      <c r="E137" s="40">
        <v>4.4077423858478921</v>
      </c>
      <c r="F137" s="40">
        <v>0.47719035980764851</v>
      </c>
      <c r="G137" s="39">
        <v>8.3914926044151485</v>
      </c>
      <c r="H137" s="40">
        <v>0.17361506736361565</v>
      </c>
      <c r="I137" s="39">
        <v>31.439314236129565</v>
      </c>
      <c r="J137" s="40">
        <v>0.89405903748711812</v>
      </c>
      <c r="K137" s="40">
        <v>8.755107460587315E-2</v>
      </c>
      <c r="L137" s="40">
        <v>0.11006690437857095</v>
      </c>
      <c r="M137" s="40"/>
      <c r="N137" s="40"/>
      <c r="O137" s="40"/>
      <c r="P137" s="39">
        <v>100.666954</v>
      </c>
      <c r="Q137" s="39">
        <v>86.976867212531857</v>
      </c>
    </row>
    <row r="138" spans="1:17" x14ac:dyDescent="0.25">
      <c r="B138" t="s">
        <v>99</v>
      </c>
      <c r="C138" s="39">
        <v>51.079569495282406</v>
      </c>
      <c r="D138" s="40">
        <v>0.74660866536506998</v>
      </c>
      <c r="E138" s="40">
        <v>6.2946377278591799</v>
      </c>
      <c r="F138" s="40">
        <v>0.98120408312007978</v>
      </c>
      <c r="G138" s="39">
        <v>3.6302183667250874</v>
      </c>
      <c r="H138" s="40">
        <v>0.13323789233730399</v>
      </c>
      <c r="I138" s="39">
        <v>15.600503192710777</v>
      </c>
      <c r="J138" s="39">
        <v>20.15691774842437</v>
      </c>
      <c r="K138" s="40">
        <v>1.318839498893555</v>
      </c>
      <c r="L138" s="40">
        <v>5.8263329282158327E-2</v>
      </c>
      <c r="M138" s="40"/>
      <c r="N138" s="40"/>
      <c r="O138" s="40"/>
      <c r="P138" s="39">
        <v>100.44740100000001</v>
      </c>
      <c r="Q138" s="39">
        <v>88.45339743225118</v>
      </c>
    </row>
    <row r="139" spans="1:17" x14ac:dyDescent="0.25">
      <c r="B139" t="s">
        <v>100</v>
      </c>
      <c r="C139" s="39"/>
      <c r="D139" s="40">
        <v>0.34923829871746787</v>
      </c>
      <c r="E139" s="40">
        <v>51.487286643903914</v>
      </c>
      <c r="F139" s="40">
        <v>15.061628440647269</v>
      </c>
      <c r="G139" s="39">
        <v>15.103769534930681</v>
      </c>
      <c r="H139" s="40">
        <v>7.2221808726670111E-2</v>
      </c>
      <c r="I139" s="39">
        <v>17.560294323837415</v>
      </c>
      <c r="K139" s="40"/>
      <c r="L139" s="40">
        <v>0.36556094923657695</v>
      </c>
      <c r="M139" s="40"/>
      <c r="N139" s="40"/>
      <c r="O139" s="40"/>
      <c r="P139" s="39">
        <v>99.665186000000006</v>
      </c>
      <c r="Q139" s="39">
        <v>67.453534743686021</v>
      </c>
    </row>
    <row r="140" spans="1:17" x14ac:dyDescent="0.25">
      <c r="B140" t="s">
        <v>100</v>
      </c>
      <c r="C140" s="39"/>
      <c r="D140" s="40">
        <v>0.39676029593702272</v>
      </c>
      <c r="E140" s="40">
        <v>48.427620395815197</v>
      </c>
      <c r="F140" s="40">
        <v>17.682711149898733</v>
      </c>
      <c r="G140" s="39">
        <v>15.972235161326083</v>
      </c>
      <c r="H140" s="40">
        <v>0.1333164227224462</v>
      </c>
      <c r="I140" s="39">
        <v>17.017242978653922</v>
      </c>
      <c r="K140" s="40"/>
      <c r="L140" s="40">
        <v>0.37011359564661339</v>
      </c>
      <c r="M140" s="40"/>
      <c r="N140" s="40"/>
      <c r="O140" s="40"/>
      <c r="P140" s="39">
        <v>100.09494499999998</v>
      </c>
      <c r="Q140" s="39">
        <v>65.508103276315765</v>
      </c>
    </row>
    <row r="141" spans="1:17" x14ac:dyDescent="0.25">
      <c r="B141" t="s">
        <v>100</v>
      </c>
      <c r="C141" s="39">
        <v>0.14884728234528988</v>
      </c>
      <c r="D141" s="40">
        <v>0.37585586209429628</v>
      </c>
      <c r="E141" s="40">
        <v>48.534165748609766</v>
      </c>
      <c r="F141" s="40">
        <v>17.67305087571485</v>
      </c>
      <c r="G141" s="39">
        <v>15.68210827040768</v>
      </c>
      <c r="H141" s="40">
        <v>0.13174523581476461</v>
      </c>
      <c r="I141" s="39">
        <v>17.105456709295037</v>
      </c>
      <c r="K141" s="40"/>
      <c r="L141" s="40">
        <v>0.34877001571831634</v>
      </c>
      <c r="M141" s="40"/>
      <c r="N141" s="40"/>
      <c r="O141" s="40"/>
      <c r="P141" s="39">
        <v>99.701518000000007</v>
      </c>
      <c r="Q141" s="39">
        <v>66.037174537684919</v>
      </c>
    </row>
    <row r="142" spans="1:17" x14ac:dyDescent="0.25">
      <c r="B142" t="s">
        <v>100</v>
      </c>
      <c r="C142" s="39"/>
      <c r="D142" s="40">
        <v>0.36361685336993227</v>
      </c>
      <c r="E142" s="40">
        <v>49.103526707324036</v>
      </c>
      <c r="F142" s="40">
        <v>17.353755447303218</v>
      </c>
      <c r="G142" s="39">
        <v>15.584581170854779</v>
      </c>
      <c r="H142" s="40">
        <v>0.1154506173833208</v>
      </c>
      <c r="I142" s="39">
        <v>17.158916878270198</v>
      </c>
      <c r="K142" s="40"/>
      <c r="L142" s="40">
        <v>0.32015232549448841</v>
      </c>
      <c r="M142" s="40"/>
      <c r="N142" s="40"/>
      <c r="O142" s="40"/>
      <c r="P142" s="39">
        <v>99.826231000000021</v>
      </c>
      <c r="Q142" s="39">
        <v>66.246760192700648</v>
      </c>
    </row>
    <row r="143" spans="1:17" x14ac:dyDescent="0.25">
      <c r="B143" t="s">
        <v>100</v>
      </c>
      <c r="C143" s="39"/>
      <c r="D143" s="40">
        <v>0.34053369623793955</v>
      </c>
      <c r="E143" s="40">
        <v>47.82253215230638</v>
      </c>
      <c r="F143" s="40">
        <v>18.427878298818712</v>
      </c>
      <c r="G143" s="39">
        <v>15.672336836680623</v>
      </c>
      <c r="H143" s="40">
        <v>0.11927008017780225</v>
      </c>
      <c r="I143" s="39">
        <v>17.263274751379008</v>
      </c>
      <c r="K143" s="40"/>
      <c r="L143" s="40">
        <v>0.35417418439953585</v>
      </c>
      <c r="M143" s="40"/>
      <c r="N143" s="40"/>
      <c r="O143" s="40"/>
      <c r="P143" s="39">
        <v>99.475911999999994</v>
      </c>
      <c r="Q143" s="39">
        <v>66.256783439530736</v>
      </c>
    </row>
    <row r="144" spans="1:17" x14ac:dyDescent="0.25">
      <c r="A144" s="53"/>
      <c r="B144" s="53" t="s">
        <v>100</v>
      </c>
      <c r="C144" s="61"/>
      <c r="D144" s="62">
        <v>0.3563366957964616</v>
      </c>
      <c r="E144" s="62">
        <v>48.063566900612294</v>
      </c>
      <c r="F144" s="62">
        <v>18.608751247007536</v>
      </c>
      <c r="G144" s="61">
        <v>15.411040080661847</v>
      </c>
      <c r="H144" s="62">
        <v>8.8242551614613238E-2</v>
      </c>
      <c r="I144" s="61">
        <v>17.093982279824484</v>
      </c>
      <c r="J144" s="53"/>
      <c r="K144" s="62"/>
      <c r="L144" s="62">
        <v>0.37808024448274336</v>
      </c>
      <c r="M144" s="62"/>
      <c r="N144" s="62"/>
      <c r="O144" s="62"/>
      <c r="P144" s="61">
        <v>99.183442000000028</v>
      </c>
      <c r="Q144" s="61">
        <v>66.412170962812496</v>
      </c>
    </row>
    <row r="145" spans="1:17" x14ac:dyDescent="0.25">
      <c r="A145" s="35" t="s">
        <v>104</v>
      </c>
      <c r="B145" s="35" t="s">
        <v>98</v>
      </c>
      <c r="C145" s="38">
        <v>40.930155478988382</v>
      </c>
      <c r="D145" s="36">
        <v>2.1139007768834907E-2</v>
      </c>
      <c r="E145" s="36">
        <v>3.4694696700404377E-2</v>
      </c>
      <c r="F145" s="36">
        <v>3.365301573409684E-2</v>
      </c>
      <c r="G145" s="38">
        <v>8.3823296475320266</v>
      </c>
      <c r="H145" s="36">
        <v>0.10141268246181154</v>
      </c>
      <c r="I145" s="38">
        <v>50.050892638064063</v>
      </c>
      <c r="J145" s="36">
        <v>8.4610388241513179E-2</v>
      </c>
      <c r="K145" s="36"/>
      <c r="L145" s="36">
        <v>0.36111244450886926</v>
      </c>
      <c r="M145" s="36"/>
      <c r="N145" s="36"/>
      <c r="O145" s="36"/>
      <c r="P145" s="38">
        <v>101.18261099999999</v>
      </c>
      <c r="Q145" s="38">
        <v>91.411825739669922</v>
      </c>
    </row>
    <row r="146" spans="1:17" x14ac:dyDescent="0.25">
      <c r="B146" t="s">
        <v>98</v>
      </c>
      <c r="C146" s="39">
        <v>41.091811863309459</v>
      </c>
      <c r="D146" s="40"/>
      <c r="E146" s="40"/>
      <c r="F146" s="40">
        <v>4.2305441338897937E-2</v>
      </c>
      <c r="G146" s="39">
        <v>8.3435935410075928</v>
      </c>
      <c r="H146" s="40">
        <v>0.13751326526970731</v>
      </c>
      <c r="I146" s="39">
        <v>49.907883777144214</v>
      </c>
      <c r="J146" s="40">
        <v>7.9151732110912074E-2</v>
      </c>
      <c r="K146" s="40"/>
      <c r="L146" s="40">
        <v>0.3977403798192104</v>
      </c>
      <c r="M146" s="40"/>
      <c r="N146" s="40"/>
      <c r="O146" s="40"/>
      <c r="P146" s="39">
        <v>100.82154600000001</v>
      </c>
      <c r="Q146" s="39">
        <v>91.425715163637406</v>
      </c>
    </row>
    <row r="147" spans="1:17" x14ac:dyDescent="0.25">
      <c r="B147" t="s">
        <v>98</v>
      </c>
      <c r="C147" s="39">
        <v>40.73551105140281</v>
      </c>
      <c r="D147" s="40"/>
      <c r="E147" s="40"/>
      <c r="F147" s="40">
        <v>2.5199897818127492E-2</v>
      </c>
      <c r="G147" s="39">
        <v>8.4460056741060292</v>
      </c>
      <c r="H147" s="40">
        <v>0.14629209050064548</v>
      </c>
      <c r="I147" s="39">
        <v>50.216811702392903</v>
      </c>
      <c r="J147" s="40">
        <v>7.9684156263803929E-2</v>
      </c>
      <c r="K147" s="40"/>
      <c r="L147" s="40">
        <v>0.35049542751567236</v>
      </c>
      <c r="M147" s="40"/>
      <c r="N147" s="40"/>
      <c r="O147" s="40"/>
      <c r="P147" s="39">
        <v>100.99247300000002</v>
      </c>
      <c r="Q147" s="39">
        <v>91.378337069896361</v>
      </c>
    </row>
    <row r="148" spans="1:17" x14ac:dyDescent="0.25">
      <c r="B148" t="s">
        <v>98</v>
      </c>
      <c r="C148" s="39">
        <v>41.056327615824301</v>
      </c>
      <c r="D148" s="40"/>
      <c r="E148" s="40"/>
      <c r="F148" s="40"/>
      <c r="G148" s="39">
        <v>8.3621775431909988</v>
      </c>
      <c r="H148" s="40">
        <v>0.13529866924922854</v>
      </c>
      <c r="I148" s="39">
        <v>49.949292939904147</v>
      </c>
      <c r="J148" s="40">
        <v>7.8905599420228442E-2</v>
      </c>
      <c r="K148" s="40"/>
      <c r="L148" s="40">
        <v>0.41799763241109128</v>
      </c>
      <c r="M148" s="40"/>
      <c r="N148" s="40"/>
      <c r="O148" s="40"/>
      <c r="P148" s="39">
        <v>99.77999100000001</v>
      </c>
      <c r="Q148" s="39">
        <v>91.414769425019912</v>
      </c>
    </row>
    <row r="149" spans="1:17" x14ac:dyDescent="0.25">
      <c r="B149" t="s">
        <v>98</v>
      </c>
      <c r="C149" s="39">
        <v>40.769619977411715</v>
      </c>
      <c r="D149" s="40"/>
      <c r="E149" s="40"/>
      <c r="F149" s="40"/>
      <c r="G149" s="39">
        <v>8.3974401772820855</v>
      </c>
      <c r="H149" s="40">
        <v>0.11919690565921337</v>
      </c>
      <c r="I149" s="39">
        <v>50.269144420230539</v>
      </c>
      <c r="J149" s="40">
        <v>7.1943584169896976E-2</v>
      </c>
      <c r="K149" s="40">
        <v>1.306413022134331E-2</v>
      </c>
      <c r="L149" s="40">
        <v>0.35959080502521035</v>
      </c>
      <c r="M149" s="40"/>
      <c r="N149" s="40"/>
      <c r="O149" s="40"/>
      <c r="P149" s="39">
        <v>100.695567</v>
      </c>
      <c r="Q149" s="39">
        <v>91.431824249983478</v>
      </c>
    </row>
    <row r="150" spans="1:17" x14ac:dyDescent="0.25">
      <c r="B150" t="s">
        <v>98</v>
      </c>
      <c r="C150" s="39">
        <v>40.925511368933236</v>
      </c>
      <c r="D150" s="40"/>
      <c r="E150" s="40"/>
      <c r="F150" s="40"/>
      <c r="G150" s="39">
        <v>8.328696038384015</v>
      </c>
      <c r="H150" s="40">
        <v>0.15977185004410394</v>
      </c>
      <c r="I150" s="39">
        <v>50.118069398089389</v>
      </c>
      <c r="J150" s="40">
        <v>8.0015266451372483E-2</v>
      </c>
      <c r="K150" s="40"/>
      <c r="L150" s="40">
        <v>0.38793607809788133</v>
      </c>
      <c r="M150" s="40"/>
      <c r="N150" s="40"/>
      <c r="O150" s="40"/>
      <c r="P150" s="39">
        <v>100.895746</v>
      </c>
      <c r="Q150" s="39">
        <v>91.472552872400186</v>
      </c>
    </row>
    <row r="151" spans="1:17" x14ac:dyDescent="0.25">
      <c r="B151" t="s">
        <v>98</v>
      </c>
      <c r="C151" s="39">
        <v>40.668097267613362</v>
      </c>
      <c r="D151" s="40"/>
      <c r="E151" s="40"/>
      <c r="F151" s="40"/>
      <c r="G151" s="39">
        <v>8.7476513922398862</v>
      </c>
      <c r="H151" s="40">
        <v>0.12873070105890239</v>
      </c>
      <c r="I151" s="39">
        <v>49.991236395865769</v>
      </c>
      <c r="J151" s="40">
        <v>7.9085966145962888E-2</v>
      </c>
      <c r="K151" s="40"/>
      <c r="L151" s="40">
        <v>0.38519827707612075</v>
      </c>
      <c r="M151" s="40"/>
      <c r="N151" s="40"/>
      <c r="O151" s="40"/>
      <c r="P151" s="39">
        <v>100.923089</v>
      </c>
      <c r="Q151" s="39">
        <v>91.061250709303408</v>
      </c>
    </row>
    <row r="152" spans="1:17" x14ac:dyDescent="0.25">
      <c r="B152" t="s">
        <v>98</v>
      </c>
      <c r="C152" s="39">
        <v>40.81028270171646</v>
      </c>
      <c r="D152" s="40"/>
      <c r="E152" s="40"/>
      <c r="F152" s="40"/>
      <c r="G152" s="39">
        <v>8.5904724993846884</v>
      </c>
      <c r="H152" s="40">
        <v>0.1332427337633427</v>
      </c>
      <c r="I152" s="39">
        <v>50.025925009891253</v>
      </c>
      <c r="J152" s="40">
        <v>7.2156241234988677E-2</v>
      </c>
      <c r="K152" s="40"/>
      <c r="L152" s="40">
        <v>0.3679208140092769</v>
      </c>
      <c r="M152" s="40"/>
      <c r="N152" s="40"/>
      <c r="O152" s="40"/>
      <c r="P152" s="39">
        <v>101.294079</v>
      </c>
      <c r="Q152" s="39">
        <v>91.213302770264121</v>
      </c>
    </row>
    <row r="153" spans="1:17" x14ac:dyDescent="0.25">
      <c r="B153" t="s">
        <v>98</v>
      </c>
      <c r="C153" s="39">
        <v>40.588105968880654</v>
      </c>
      <c r="D153" s="40"/>
      <c r="E153" s="40"/>
      <c r="F153" s="40"/>
      <c r="G153" s="39">
        <v>8.489909945735878</v>
      </c>
      <c r="H153" s="40">
        <v>0.1491856855287769</v>
      </c>
      <c r="I153" s="39">
        <v>50.273633077017742</v>
      </c>
      <c r="J153" s="40">
        <v>7.375248874171457E-2</v>
      </c>
      <c r="K153" s="40"/>
      <c r="L153" s="40">
        <v>0.42541283409523278</v>
      </c>
      <c r="M153" s="40"/>
      <c r="N153" s="40"/>
      <c r="O153" s="40"/>
      <c r="P153" s="39">
        <v>100.671857</v>
      </c>
      <c r="Q153" s="39">
        <v>91.346345608671982</v>
      </c>
    </row>
    <row r="154" spans="1:17" x14ac:dyDescent="0.25">
      <c r="A154" s="53"/>
      <c r="B154" s="53" t="s">
        <v>98</v>
      </c>
      <c r="C154" s="61">
        <v>40.826673759563612</v>
      </c>
      <c r="D154" s="62"/>
      <c r="E154" s="62"/>
      <c r="F154" s="62">
        <v>2.2057106800904808E-2</v>
      </c>
      <c r="G154" s="61">
        <v>8.2885889143130562</v>
      </c>
      <c r="H154" s="62">
        <v>0.14355759649213762</v>
      </c>
      <c r="I154" s="61">
        <v>50.21458879730212</v>
      </c>
      <c r="J154" s="62">
        <v>7.0133984472142766E-2</v>
      </c>
      <c r="K154" s="62"/>
      <c r="L154" s="62">
        <v>0.43439984105601315</v>
      </c>
      <c r="M154" s="62"/>
      <c r="N154" s="62"/>
      <c r="O154" s="62"/>
      <c r="P154" s="61">
        <v>100.58889500000001</v>
      </c>
      <c r="Q154" s="61">
        <v>91.525066496782259</v>
      </c>
    </row>
    <row r="155" spans="1:17" x14ac:dyDescent="0.25">
      <c r="A155" s="35" t="s">
        <v>105</v>
      </c>
      <c r="B155" s="35" t="s">
        <v>98</v>
      </c>
      <c r="C155" s="36">
        <v>39.464422972577729</v>
      </c>
      <c r="D155" s="36"/>
      <c r="E155" s="36">
        <v>0.10528154911044948</v>
      </c>
      <c r="F155" s="36"/>
      <c r="G155" s="38">
        <v>17.042114556590246</v>
      </c>
      <c r="H155" s="36">
        <v>0.23863777654408697</v>
      </c>
      <c r="I155" s="38">
        <v>43.082196634529126</v>
      </c>
      <c r="J155" s="36">
        <v>6.7346510648371008E-2</v>
      </c>
      <c r="K155" s="36"/>
      <c r="L155" s="36">
        <v>0.25003364314735427</v>
      </c>
      <c r="M155" s="36"/>
      <c r="N155" s="36"/>
      <c r="O155" s="36"/>
      <c r="P155" s="38">
        <v>99.641390999999999</v>
      </c>
      <c r="Q155" s="38">
        <v>81.839282215859853</v>
      </c>
    </row>
    <row r="156" spans="1:17" x14ac:dyDescent="0.25">
      <c r="B156" t="s">
        <v>98</v>
      </c>
      <c r="C156" s="40">
        <v>39.266631851967475</v>
      </c>
      <c r="D156" s="40"/>
      <c r="E156" s="40"/>
      <c r="F156" s="40"/>
      <c r="G156" s="39">
        <v>17.20776082951577</v>
      </c>
      <c r="H156" s="40">
        <v>0.24734263108057195</v>
      </c>
      <c r="I156" s="39">
        <v>43.209563025778479</v>
      </c>
      <c r="J156" s="40">
        <v>6.8701661657690788E-2</v>
      </c>
      <c r="K156" s="40"/>
      <c r="L156" s="40">
        <v>0.23853866042361038</v>
      </c>
      <c r="M156" s="40"/>
      <c r="N156" s="40"/>
      <c r="O156" s="40"/>
      <c r="P156" s="39">
        <v>99.705012000000011</v>
      </c>
      <c r="Q156" s="39">
        <v>81.739178486856304</v>
      </c>
    </row>
    <row r="157" spans="1:17" x14ac:dyDescent="0.25">
      <c r="B157" t="s">
        <v>98</v>
      </c>
      <c r="C157" s="40">
        <v>39.369574286437903</v>
      </c>
      <c r="D157" s="40"/>
      <c r="E157" s="40">
        <v>0.10498366576495052</v>
      </c>
      <c r="F157" s="40"/>
      <c r="G157" s="39">
        <v>17.492013785402754</v>
      </c>
      <c r="H157" s="40">
        <v>0.22796167576478465</v>
      </c>
      <c r="I157" s="39">
        <v>42.73137034667198</v>
      </c>
      <c r="J157" s="40">
        <v>7.4096239957638727E-2</v>
      </c>
      <c r="K157" s="40"/>
      <c r="L157" s="40">
        <v>0.24785000368802104</v>
      </c>
      <c r="M157" s="40"/>
      <c r="N157" s="40"/>
      <c r="O157" s="40"/>
      <c r="P157" s="39">
        <v>100.05365999999999</v>
      </c>
      <c r="Q157" s="39">
        <v>81.324929771286392</v>
      </c>
    </row>
    <row r="158" spans="1:17" x14ac:dyDescent="0.25">
      <c r="B158" t="s">
        <v>98</v>
      </c>
      <c r="C158" s="40">
        <v>39.370690467600809</v>
      </c>
      <c r="D158" s="40"/>
      <c r="E158" s="40">
        <v>0.10336354260222237</v>
      </c>
      <c r="F158" s="40"/>
      <c r="G158" s="39">
        <v>17.161771025105462</v>
      </c>
      <c r="H158" s="40">
        <v>0.2538278443999829</v>
      </c>
      <c r="I158" s="39">
        <v>43.04072296787794</v>
      </c>
      <c r="J158" s="40">
        <v>6.9624152413577195E-2</v>
      </c>
      <c r="K158" s="40"/>
      <c r="L158" s="40">
        <v>0.26395307637461168</v>
      </c>
      <c r="M158" s="40"/>
      <c r="N158" s="40"/>
      <c r="O158" s="40"/>
      <c r="P158" s="39">
        <v>99.563151000000005</v>
      </c>
      <c r="Q158" s="39">
        <v>81.720678700289682</v>
      </c>
    </row>
    <row r="159" spans="1:17" x14ac:dyDescent="0.25">
      <c r="B159" t="s">
        <v>98</v>
      </c>
      <c r="C159" s="40">
        <v>39.696676264178791</v>
      </c>
      <c r="D159" s="40"/>
      <c r="E159" s="40"/>
      <c r="F159" s="40"/>
      <c r="G159" s="39">
        <v>16.692299458669837</v>
      </c>
      <c r="H159" s="40">
        <v>0.23330612646350457</v>
      </c>
      <c r="I159" s="39">
        <v>43.300834429014458</v>
      </c>
      <c r="J159" s="40">
        <v>7.6883721673408359E-2</v>
      </c>
      <c r="K159" s="40"/>
      <c r="L159" s="40">
        <v>0.21023009500769926</v>
      </c>
      <c r="M159" s="40"/>
      <c r="N159" s="40"/>
      <c r="O159" s="40"/>
      <c r="P159" s="39">
        <v>98.946822999999995</v>
      </c>
      <c r="Q159" s="39">
        <v>82.219623876681354</v>
      </c>
    </row>
    <row r="160" spans="1:17" x14ac:dyDescent="0.25">
      <c r="B160" t="s">
        <v>98</v>
      </c>
      <c r="C160" s="40">
        <v>39.438814334008299</v>
      </c>
      <c r="D160" s="40"/>
      <c r="E160" s="40">
        <v>5.52433193843428E-2</v>
      </c>
      <c r="F160" s="40">
        <v>2.3111603839328369E-2</v>
      </c>
      <c r="G160" s="39">
        <v>17.193097310370138</v>
      </c>
      <c r="H160" s="40">
        <v>0.2469488840977217</v>
      </c>
      <c r="I160" s="39">
        <v>42.95105962213006</v>
      </c>
      <c r="J160" s="40">
        <v>6.533119517068868E-2</v>
      </c>
      <c r="K160" s="40"/>
      <c r="L160" s="40">
        <v>0.21745264980226106</v>
      </c>
      <c r="M160" s="40"/>
      <c r="N160" s="40"/>
      <c r="O160" s="40"/>
      <c r="P160" s="39">
        <v>100.209402</v>
      </c>
      <c r="Q160" s="39">
        <v>81.662212454160411</v>
      </c>
    </row>
    <row r="161" spans="2:17" x14ac:dyDescent="0.25">
      <c r="B161" t="s">
        <v>98</v>
      </c>
      <c r="C161" s="40">
        <v>39.31187331177528</v>
      </c>
      <c r="D161" s="40"/>
      <c r="E161" s="40"/>
      <c r="F161" s="40"/>
      <c r="G161" s="39">
        <v>17.158988893520149</v>
      </c>
      <c r="H161" s="40">
        <v>0.27563874593327697</v>
      </c>
      <c r="I161" s="39">
        <v>43.194486578765272</v>
      </c>
      <c r="J161" s="40">
        <v>5.9012470006017156E-2</v>
      </c>
      <c r="K161" s="40"/>
      <c r="L161" s="40">
        <v>0.26931207443248734</v>
      </c>
      <c r="M161" s="40"/>
      <c r="N161" s="40"/>
      <c r="O161" s="40"/>
      <c r="P161" s="39">
        <v>99.641652000000008</v>
      </c>
      <c r="Q161" s="39">
        <v>81.776305746312232</v>
      </c>
    </row>
    <row r="162" spans="2:17" x14ac:dyDescent="0.25">
      <c r="B162" t="s">
        <v>98</v>
      </c>
      <c r="C162" s="40">
        <v>39.139696878315085</v>
      </c>
      <c r="D162" s="40"/>
      <c r="E162" s="40"/>
      <c r="F162" s="40"/>
      <c r="G162" s="39">
        <v>17.451771934612989</v>
      </c>
      <c r="H162" s="40">
        <v>0.21992862222973927</v>
      </c>
      <c r="I162" s="39">
        <v>43.117810618878082</v>
      </c>
      <c r="J162" s="40">
        <v>7.0791945964112021E-2</v>
      </c>
      <c r="K162" s="40"/>
      <c r="L162" s="40">
        <v>0.24004967260929602</v>
      </c>
      <c r="M162" s="40"/>
      <c r="N162" s="40"/>
      <c r="O162" s="40"/>
      <c r="P162" s="39">
        <v>99.791012999999992</v>
      </c>
      <c r="Q162" s="39">
        <v>81.496032717760173</v>
      </c>
    </row>
    <row r="163" spans="2:17" x14ac:dyDescent="0.25">
      <c r="B163" t="s">
        <v>98</v>
      </c>
      <c r="C163" s="40">
        <v>39.207459171804615</v>
      </c>
      <c r="D163" s="40"/>
      <c r="E163" s="40">
        <v>3.1864968654443646E-2</v>
      </c>
      <c r="F163" s="40"/>
      <c r="G163" s="39">
        <v>17.518879437716102</v>
      </c>
      <c r="H163" s="40">
        <v>0.2538798320800974</v>
      </c>
      <c r="I163" s="39">
        <v>42.912722732848252</v>
      </c>
      <c r="J163" s="40">
        <v>7.5193856896493688E-2</v>
      </c>
      <c r="K163" s="40"/>
      <c r="L163" s="40">
        <v>0.24790353645034283</v>
      </c>
      <c r="M163" s="40"/>
      <c r="N163" s="40"/>
      <c r="O163" s="40"/>
      <c r="P163" s="39">
        <v>100.68109699999999</v>
      </c>
      <c r="Q163" s="39">
        <v>81.365906273866798</v>
      </c>
    </row>
    <row r="164" spans="2:17" x14ac:dyDescent="0.25">
      <c r="B164" t="s">
        <v>98</v>
      </c>
      <c r="C164" s="40">
        <v>39.459898593114161</v>
      </c>
      <c r="D164" s="40"/>
      <c r="E164" s="40"/>
      <c r="F164" s="40"/>
      <c r="G164" s="39">
        <v>17.021355377020264</v>
      </c>
      <c r="H164" s="40">
        <v>0.2585913681376345</v>
      </c>
      <c r="I164" s="39">
        <v>43.190760825226924</v>
      </c>
      <c r="J164" s="40">
        <v>6.9393836501013259E-2</v>
      </c>
      <c r="K164" s="40"/>
      <c r="L164" s="40">
        <v>0.25330564494833463</v>
      </c>
      <c r="M164" s="40"/>
      <c r="N164" s="40"/>
      <c r="O164" s="40"/>
      <c r="P164" s="39">
        <v>99.494427000000002</v>
      </c>
      <c r="Q164" s="39">
        <v>81.894737149108749</v>
      </c>
    </row>
    <row r="165" spans="2:17" x14ac:dyDescent="0.25">
      <c r="B165" t="s">
        <v>98</v>
      </c>
      <c r="C165" s="40">
        <v>39.298674465836427</v>
      </c>
      <c r="D165" s="40"/>
      <c r="E165" s="40">
        <v>3.2712141478135198E-2</v>
      </c>
      <c r="F165" s="40"/>
      <c r="G165" s="39">
        <v>17.42483793865302</v>
      </c>
      <c r="H165" s="40">
        <v>0.23035193712387309</v>
      </c>
      <c r="I165" s="39">
        <v>42.948412404318198</v>
      </c>
      <c r="J165" s="40">
        <v>6.5011112590338455E-2</v>
      </c>
      <c r="K165" s="40"/>
      <c r="L165" s="40">
        <v>0.23391416259207673</v>
      </c>
      <c r="M165" s="40"/>
      <c r="N165" s="40"/>
      <c r="O165" s="40"/>
      <c r="P165" s="39">
        <v>100.44282800000001</v>
      </c>
      <c r="Q165" s="39">
        <v>81.459935142720568</v>
      </c>
    </row>
    <row r="166" spans="2:17" x14ac:dyDescent="0.25">
      <c r="B166" t="s">
        <v>98</v>
      </c>
      <c r="C166" s="40">
        <v>39.346917387195489</v>
      </c>
      <c r="D166" s="40"/>
      <c r="E166" s="40">
        <v>4.2313747981727198E-2</v>
      </c>
      <c r="F166" s="40"/>
      <c r="G166" s="39">
        <v>17.287025557000998</v>
      </c>
      <c r="H166" s="40">
        <v>0.24007385672374992</v>
      </c>
      <c r="I166" s="39">
        <v>43.019043620709681</v>
      </c>
      <c r="J166" s="40">
        <v>6.4625830388349959E-2</v>
      </c>
      <c r="K166" s="40"/>
      <c r="L166" s="40">
        <v>0.21817377870029517</v>
      </c>
      <c r="M166" s="40"/>
      <c r="N166" s="40"/>
      <c r="O166" s="40"/>
      <c r="P166" s="39">
        <v>100.241652</v>
      </c>
      <c r="Q166" s="39">
        <v>81.60423762695757</v>
      </c>
    </row>
    <row r="167" spans="2:17" x14ac:dyDescent="0.25">
      <c r="B167" t="s">
        <v>98</v>
      </c>
      <c r="C167" s="40">
        <v>39.571358822053909</v>
      </c>
      <c r="D167" s="40"/>
      <c r="E167" s="40">
        <v>7.0255394187864653E-2</v>
      </c>
      <c r="F167" s="40"/>
      <c r="G167" s="39">
        <v>17.129177489820105</v>
      </c>
      <c r="H167" s="40">
        <v>0.24523412904788303</v>
      </c>
      <c r="I167" s="39">
        <v>42.914061720333308</v>
      </c>
      <c r="J167" s="40">
        <v>6.9912444556937278E-2</v>
      </c>
      <c r="K167" s="40"/>
      <c r="L167" s="40">
        <v>0.22394912614774606</v>
      </c>
      <c r="M167" s="40"/>
      <c r="N167" s="40"/>
      <c r="O167" s="40"/>
      <c r="P167" s="39">
        <v>99.431511</v>
      </c>
      <c r="Q167" s="39">
        <v>81.705045959436347</v>
      </c>
    </row>
    <row r="168" spans="2:17" x14ac:dyDescent="0.25">
      <c r="B168" t="s">
        <v>98</v>
      </c>
      <c r="C168" s="40">
        <v>39.368091848965079</v>
      </c>
      <c r="D168" s="40"/>
      <c r="E168" s="40">
        <v>8.3463789921482623E-2</v>
      </c>
      <c r="F168" s="40"/>
      <c r="G168" s="39">
        <v>16.964811543654918</v>
      </c>
      <c r="H168" s="40">
        <v>0.25385960222646708</v>
      </c>
      <c r="I168" s="39">
        <v>43.264123027944507</v>
      </c>
      <c r="J168" s="40">
        <v>6.5650187287555742E-2</v>
      </c>
      <c r="K168" s="40"/>
      <c r="L168" s="40">
        <v>0.24365509141830372</v>
      </c>
      <c r="M168" s="40"/>
      <c r="N168" s="40"/>
      <c r="O168" s="40"/>
      <c r="P168" s="39">
        <v>99.906797999999995</v>
      </c>
      <c r="Q168" s="39">
        <v>81.969118623385242</v>
      </c>
    </row>
    <row r="169" spans="2:17" x14ac:dyDescent="0.25">
      <c r="B169" t="s">
        <v>98</v>
      </c>
      <c r="C169" s="40">
        <v>39.220714630952862</v>
      </c>
      <c r="D169" s="40"/>
      <c r="E169" s="40">
        <v>4.7500757946049056E-2</v>
      </c>
      <c r="F169" s="40"/>
      <c r="G169" s="39">
        <v>17.249948292939568</v>
      </c>
      <c r="H169" s="40">
        <v>0.23270531841158712</v>
      </c>
      <c r="I169" s="39">
        <v>43.185640681289534</v>
      </c>
      <c r="J169" s="40">
        <v>6.3490318460383471E-2</v>
      </c>
      <c r="K169" s="40"/>
      <c r="L169" s="40">
        <v>0.24618292077267948</v>
      </c>
      <c r="M169" s="40"/>
      <c r="N169" s="40"/>
      <c r="O169" s="40"/>
      <c r="P169" s="39">
        <v>99.802618000000024</v>
      </c>
      <c r="Q169" s="39">
        <v>81.694320592519205</v>
      </c>
    </row>
    <row r="170" spans="2:17" x14ac:dyDescent="0.25">
      <c r="B170" t="s">
        <v>98</v>
      </c>
      <c r="C170" s="40">
        <v>39.611676253407865</v>
      </c>
      <c r="D170" s="40"/>
      <c r="E170" s="40"/>
      <c r="F170" s="40"/>
      <c r="G170" s="39">
        <v>17.144174290854636</v>
      </c>
      <c r="H170" s="40">
        <v>0.24331563168029771</v>
      </c>
      <c r="I170" s="39">
        <v>42.937015596639874</v>
      </c>
      <c r="J170" s="40">
        <v>6.3818227417330231E-2</v>
      </c>
      <c r="K170" s="40"/>
      <c r="L170" s="40">
        <v>0.25492532020277231</v>
      </c>
      <c r="M170" s="40"/>
      <c r="N170" s="40"/>
      <c r="O170" s="40"/>
      <c r="P170" s="39">
        <v>99.830412999999993</v>
      </c>
      <c r="Q170" s="39">
        <v>81.699957265636314</v>
      </c>
    </row>
    <row r="171" spans="2:17" x14ac:dyDescent="0.25">
      <c r="B171" t="s">
        <v>98</v>
      </c>
      <c r="C171" s="40">
        <v>39.107701854041558</v>
      </c>
      <c r="D171" s="40"/>
      <c r="E171" s="40">
        <v>5.0127500318998645E-2</v>
      </c>
      <c r="F171" s="40"/>
      <c r="G171" s="39">
        <v>17.616676446087304</v>
      </c>
      <c r="H171" s="40">
        <v>0.22601186761084527</v>
      </c>
      <c r="I171" s="39">
        <v>42.93408335351004</v>
      </c>
      <c r="J171" s="40">
        <v>6.5398978431245272E-2</v>
      </c>
      <c r="K171" s="40"/>
      <c r="L171" s="40">
        <v>0.22215243963415027</v>
      </c>
      <c r="M171" s="40"/>
      <c r="N171" s="40"/>
      <c r="O171" s="40"/>
      <c r="P171" s="39">
        <v>99.859358</v>
      </c>
      <c r="Q171" s="39">
        <v>81.288925706486765</v>
      </c>
    </row>
    <row r="172" spans="2:17" x14ac:dyDescent="0.25">
      <c r="B172" t="s">
        <v>98</v>
      </c>
      <c r="C172" s="40">
        <v>39.524334982805023</v>
      </c>
      <c r="D172" s="40"/>
      <c r="E172" s="40"/>
      <c r="F172" s="40"/>
      <c r="G172" s="39">
        <v>17.426735610123629</v>
      </c>
      <c r="H172" s="40">
        <v>0.22937971910515514</v>
      </c>
      <c r="I172" s="39">
        <v>42.760572030128237</v>
      </c>
      <c r="J172" s="40">
        <v>5.8977657837958303E-2</v>
      </c>
      <c r="K172" s="40"/>
      <c r="L172" s="40">
        <v>0.23463616107373664</v>
      </c>
      <c r="M172" s="40"/>
      <c r="N172" s="40"/>
      <c r="O172" s="40"/>
      <c r="P172" s="39">
        <v>100.276956</v>
      </c>
      <c r="Q172" s="39">
        <v>81.391995986435958</v>
      </c>
    </row>
    <row r="173" spans="2:17" x14ac:dyDescent="0.25">
      <c r="B173" t="s">
        <v>98</v>
      </c>
      <c r="C173" s="40">
        <v>39.210016168663635</v>
      </c>
      <c r="D173" s="40"/>
      <c r="E173" s="40"/>
      <c r="F173" s="40"/>
      <c r="G173" s="39">
        <v>17.680072468866282</v>
      </c>
      <c r="H173" s="40">
        <v>0.22929083263769975</v>
      </c>
      <c r="I173" s="39">
        <v>42.80382596553433</v>
      </c>
      <c r="J173" s="40">
        <v>6.3060721712383735E-2</v>
      </c>
      <c r="K173" s="40"/>
      <c r="L173" s="40">
        <v>0.25096904336591813</v>
      </c>
      <c r="M173" s="40"/>
      <c r="N173" s="40"/>
      <c r="O173" s="40"/>
      <c r="P173" s="39">
        <v>100.56180500000001</v>
      </c>
      <c r="Q173" s="39">
        <v>81.187863536215232</v>
      </c>
    </row>
    <row r="174" spans="2:17" x14ac:dyDescent="0.25">
      <c r="B174" t="s">
        <v>98</v>
      </c>
      <c r="C174" s="40">
        <v>39.340395217371686</v>
      </c>
      <c r="D174" s="40"/>
      <c r="E174" s="40"/>
      <c r="F174" s="40">
        <v>2.2569440628538093E-2</v>
      </c>
      <c r="G174" s="39">
        <v>17.085323656869242</v>
      </c>
      <c r="H174" s="40">
        <v>0.25727145837585158</v>
      </c>
      <c r="I174" s="39">
        <v>43.233107003064013</v>
      </c>
      <c r="J174" s="40">
        <v>6.1333223690651306E-2</v>
      </c>
      <c r="K174" s="40"/>
      <c r="L174" s="40">
        <v>0.19269271181795597</v>
      </c>
      <c r="M174" s="40"/>
      <c r="N174" s="40"/>
      <c r="O174" s="40"/>
      <c r="P174" s="39">
        <v>99.182786000000021</v>
      </c>
      <c r="Q174" s="39">
        <v>81.85361286693653</v>
      </c>
    </row>
    <row r="175" spans="2:17" x14ac:dyDescent="0.25">
      <c r="B175" t="s">
        <v>98</v>
      </c>
      <c r="C175" s="40">
        <v>39.132847407489052</v>
      </c>
      <c r="D175" s="40"/>
      <c r="E175" s="40"/>
      <c r="F175" s="40"/>
      <c r="G175" s="39">
        <v>17.441210736967932</v>
      </c>
      <c r="H175" s="40">
        <v>0.2387603127107755</v>
      </c>
      <c r="I175" s="39">
        <v>43.119668687974141</v>
      </c>
      <c r="J175" s="40">
        <v>6.7512854858103363E-2</v>
      </c>
      <c r="K175" s="40"/>
      <c r="L175" s="40">
        <v>0.22639936491188331</v>
      </c>
      <c r="M175" s="40"/>
      <c r="N175" s="40"/>
      <c r="O175" s="40"/>
      <c r="P175" s="39">
        <v>100.45346199999999</v>
      </c>
      <c r="Q175" s="39">
        <v>81.505809193591944</v>
      </c>
    </row>
    <row r="176" spans="2:17" x14ac:dyDescent="0.25">
      <c r="B176" t="s">
        <v>98</v>
      </c>
      <c r="C176" s="40">
        <v>39.222747593525682</v>
      </c>
      <c r="D176" s="40"/>
      <c r="E176" s="40"/>
      <c r="F176" s="40"/>
      <c r="G176" s="39">
        <v>17.495055697479224</v>
      </c>
      <c r="H176" s="40">
        <v>0.21128310040467044</v>
      </c>
      <c r="I176" s="39">
        <v>43.013817903807023</v>
      </c>
      <c r="J176" s="40">
        <v>5.7095704783393993E-2</v>
      </c>
      <c r="K176" s="40"/>
      <c r="L176" s="40">
        <v>0.23578940941678311</v>
      </c>
      <c r="M176" s="40"/>
      <c r="N176" s="40"/>
      <c r="O176" s="40"/>
      <c r="P176" s="39">
        <v>100.37007200000001</v>
      </c>
      <c r="Q176" s="39">
        <v>81.422149741562066</v>
      </c>
    </row>
    <row r="177" spans="2:17" x14ac:dyDescent="0.25">
      <c r="B177" t="s">
        <v>98</v>
      </c>
      <c r="C177" s="40">
        <v>39.457279125844877</v>
      </c>
      <c r="D177" s="40"/>
      <c r="E177" s="40"/>
      <c r="F177" s="40">
        <v>2.2561917493313006E-2</v>
      </c>
      <c r="G177" s="39">
        <v>17.382256200558281</v>
      </c>
      <c r="H177" s="40">
        <v>0.24425110049784171</v>
      </c>
      <c r="I177" s="39">
        <v>42.833708768018198</v>
      </c>
      <c r="J177" s="40">
        <v>5.9942887587495879E-2</v>
      </c>
      <c r="K177" s="40"/>
      <c r="L177" s="40">
        <v>0.23803278418085957</v>
      </c>
      <c r="M177" s="40"/>
      <c r="N177" s="40"/>
      <c r="O177" s="40"/>
      <c r="P177" s="39">
        <v>99.898423999999991</v>
      </c>
      <c r="Q177" s="39">
        <v>81.456497901237995</v>
      </c>
    </row>
    <row r="178" spans="2:17" x14ac:dyDescent="0.25">
      <c r="B178" t="s">
        <v>98</v>
      </c>
      <c r="C178" s="40">
        <v>39.198145658491903</v>
      </c>
      <c r="D178" s="40"/>
      <c r="E178" s="40"/>
      <c r="F178" s="40"/>
      <c r="G178" s="39">
        <v>17.456797463639766</v>
      </c>
      <c r="H178" s="40">
        <v>0.22945073563650839</v>
      </c>
      <c r="I178" s="39">
        <v>43.052715054674493</v>
      </c>
      <c r="J178" s="40">
        <v>6.2891087557329708E-2</v>
      </c>
      <c r="K178" s="40"/>
      <c r="L178" s="40">
        <v>0.2574258024198165</v>
      </c>
      <c r="M178" s="40"/>
      <c r="N178" s="40"/>
      <c r="O178" s="40"/>
      <c r="P178" s="39">
        <v>98.934527000000003</v>
      </c>
      <c r="Q178" s="39">
        <v>81.468891746791343</v>
      </c>
    </row>
    <row r="179" spans="2:17" x14ac:dyDescent="0.25">
      <c r="B179" t="s">
        <v>98</v>
      </c>
      <c r="C179" s="40">
        <v>39.182089274952276</v>
      </c>
      <c r="D179" s="40"/>
      <c r="E179" s="40"/>
      <c r="F179" s="40"/>
      <c r="G179" s="39">
        <v>17.572144599448393</v>
      </c>
      <c r="H179" s="40">
        <v>0.25702104364541317</v>
      </c>
      <c r="I179" s="39">
        <v>42.927006950915747</v>
      </c>
      <c r="J179" s="40">
        <v>6.1738131038163883E-2</v>
      </c>
      <c r="K179" s="40"/>
      <c r="L179" s="40">
        <v>0.2043981403576399</v>
      </c>
      <c r="M179" s="40"/>
      <c r="N179" s="40"/>
      <c r="O179" s="40"/>
      <c r="P179" s="39">
        <v>100.074296</v>
      </c>
      <c r="Q179" s="39">
        <v>81.324888887714749</v>
      </c>
    </row>
    <row r="180" spans="2:17" x14ac:dyDescent="0.25">
      <c r="B180" t="s">
        <v>98</v>
      </c>
      <c r="C180" s="40">
        <v>39.215261287766005</v>
      </c>
      <c r="D180" s="40"/>
      <c r="E180" s="40"/>
      <c r="F180" s="40"/>
      <c r="G180" s="39">
        <v>17.700461995695527</v>
      </c>
      <c r="H180" s="40">
        <v>0.26179024840827414</v>
      </c>
      <c r="I180" s="39">
        <v>42.745426361297412</v>
      </c>
      <c r="J180" s="40">
        <v>7.706010683278311E-2</v>
      </c>
      <c r="K180" s="40"/>
      <c r="L180" s="40">
        <v>0.17587642287159985</v>
      </c>
      <c r="M180" s="40"/>
      <c r="N180" s="40"/>
      <c r="O180" s="40"/>
      <c r="P180" s="39">
        <v>98.918886999999998</v>
      </c>
      <c r="Q180" s="39">
        <v>81.149377459690783</v>
      </c>
    </row>
    <row r="181" spans="2:17" x14ac:dyDescent="0.25">
      <c r="B181" t="s">
        <v>98</v>
      </c>
      <c r="C181" s="40">
        <v>39.25158494243675</v>
      </c>
      <c r="D181" s="40"/>
      <c r="E181" s="40">
        <v>2.2093946410448519E-2</v>
      </c>
      <c r="F181" s="40"/>
      <c r="G181" s="39">
        <v>17.353516538356455</v>
      </c>
      <c r="H181" s="40">
        <v>0.2557523279635644</v>
      </c>
      <c r="I181" s="39">
        <v>43.048846025600845</v>
      </c>
      <c r="J181" s="40">
        <v>6.8206219231925908E-2</v>
      </c>
      <c r="K181" s="40"/>
      <c r="L181" s="40">
        <v>0.19121983311760446</v>
      </c>
      <c r="M181" s="40"/>
      <c r="N181" s="40"/>
      <c r="O181" s="40"/>
      <c r="P181" s="39">
        <v>98.837028000000004</v>
      </c>
      <c r="Q181" s="39">
        <v>81.55695802082225</v>
      </c>
    </row>
    <row r="182" spans="2:17" x14ac:dyDescent="0.25">
      <c r="B182" t="s">
        <v>98</v>
      </c>
      <c r="C182" s="40">
        <v>39.378123531707921</v>
      </c>
      <c r="D182" s="40"/>
      <c r="E182" s="40"/>
      <c r="F182" s="40"/>
      <c r="G182" s="39">
        <v>17.525382904719358</v>
      </c>
      <c r="H182" s="40">
        <v>0.23221505630079489</v>
      </c>
      <c r="I182" s="39">
        <v>42.79026558861149</v>
      </c>
      <c r="J182" s="40">
        <v>7.4012918660435717E-2</v>
      </c>
      <c r="K182" s="40"/>
      <c r="L182" s="40">
        <v>0.23007056760717562</v>
      </c>
      <c r="M182" s="40"/>
      <c r="N182" s="40"/>
      <c r="O182" s="40"/>
      <c r="P182" s="39">
        <v>99.790686999999991</v>
      </c>
      <c r="Q182" s="39">
        <v>81.316901218169775</v>
      </c>
    </row>
    <row r="183" spans="2:17" x14ac:dyDescent="0.25">
      <c r="B183" t="s">
        <v>98</v>
      </c>
      <c r="C183" s="40">
        <v>39.577907847960041</v>
      </c>
      <c r="D183" s="40"/>
      <c r="E183" s="40"/>
      <c r="F183" s="40"/>
      <c r="G183" s="39">
        <v>17.231985358821142</v>
      </c>
      <c r="H183" s="40">
        <v>0.25640542013323531</v>
      </c>
      <c r="I183" s="39">
        <v>42.850787352066966</v>
      </c>
      <c r="J183" s="40">
        <v>8.291402101861374E-2</v>
      </c>
      <c r="K183" s="40"/>
      <c r="L183" s="40">
        <v>0.22386181785579107</v>
      </c>
      <c r="M183" s="40"/>
      <c r="N183" s="40"/>
      <c r="O183" s="40"/>
      <c r="P183" s="39">
        <v>99.355934000000005</v>
      </c>
      <c r="Q183" s="39">
        <v>81.593278171368581</v>
      </c>
    </row>
    <row r="184" spans="2:17" x14ac:dyDescent="0.25">
      <c r="B184" t="s">
        <v>98</v>
      </c>
      <c r="C184" s="40">
        <v>39.495110430197201</v>
      </c>
      <c r="D184" s="40"/>
      <c r="E184" s="40"/>
      <c r="F184" s="40"/>
      <c r="G184" s="39">
        <v>17.079561505968083</v>
      </c>
      <c r="H184" s="40">
        <v>0.24263788803113381</v>
      </c>
      <c r="I184" s="39">
        <v>43.113403540922491</v>
      </c>
      <c r="J184" s="40">
        <v>6.9286634881081235E-2</v>
      </c>
      <c r="K184" s="40"/>
      <c r="L184" s="40">
        <v>0.25595172736312161</v>
      </c>
      <c r="M184" s="40"/>
      <c r="N184" s="40"/>
      <c r="O184" s="40"/>
      <c r="P184" s="39">
        <v>99.505482000000001</v>
      </c>
      <c r="Q184" s="39">
        <v>81.81741187802956</v>
      </c>
    </row>
    <row r="185" spans="2:17" x14ac:dyDescent="0.25">
      <c r="B185" t="s">
        <v>98</v>
      </c>
      <c r="C185" s="40">
        <v>39.366040695061749</v>
      </c>
      <c r="D185" s="40"/>
      <c r="E185" s="40"/>
      <c r="F185" s="63"/>
      <c r="G185" s="39">
        <v>17.497882848129329</v>
      </c>
      <c r="H185" s="63">
        <v>0.22881962758467492</v>
      </c>
      <c r="I185" s="39">
        <v>42.841096210126302</v>
      </c>
      <c r="J185" s="40">
        <v>6.6160619097937939E-2</v>
      </c>
      <c r="K185" s="40"/>
      <c r="L185" s="40">
        <v>0.24013850617172833</v>
      </c>
      <c r="M185" s="40"/>
      <c r="N185" s="40"/>
      <c r="O185" s="40"/>
      <c r="P185" s="39">
        <v>99.506324000000006</v>
      </c>
      <c r="Q185" s="39">
        <v>81.358759696333777</v>
      </c>
    </row>
    <row r="186" spans="2:17" x14ac:dyDescent="0.25">
      <c r="B186" t="s">
        <v>98</v>
      </c>
      <c r="C186" s="40">
        <v>38.72532935620184</v>
      </c>
      <c r="D186" s="40"/>
      <c r="E186" s="40">
        <v>1.6902808849117577E-2</v>
      </c>
      <c r="F186" s="40"/>
      <c r="G186" s="39">
        <v>18.4220730797912</v>
      </c>
      <c r="H186" s="40">
        <v>0.22669649515287099</v>
      </c>
      <c r="I186" s="39">
        <v>42.319661943823021</v>
      </c>
      <c r="J186" s="40">
        <v>5.866268953517275E-2</v>
      </c>
      <c r="K186" s="40">
        <v>1.9885657469550086E-3</v>
      </c>
      <c r="L186" s="40"/>
      <c r="M186" s="40"/>
      <c r="N186" s="40"/>
      <c r="O186" s="40"/>
      <c r="P186" s="39">
        <v>100.345</v>
      </c>
      <c r="Q186" s="39">
        <v>80.373068149017243</v>
      </c>
    </row>
    <row r="187" spans="2:17" x14ac:dyDescent="0.25">
      <c r="B187" t="s">
        <v>98</v>
      </c>
      <c r="C187" s="40">
        <v>39.055836853721623</v>
      </c>
      <c r="D187" s="40"/>
      <c r="E187" s="40">
        <v>2.19712177048067E-2</v>
      </c>
      <c r="F187" s="40"/>
      <c r="G187" s="39">
        <v>17.929512338836123</v>
      </c>
      <c r="H187" s="40">
        <v>0.25466638703298677</v>
      </c>
      <c r="I187" s="39">
        <v>42.437406996834149</v>
      </c>
      <c r="J187" s="40">
        <v>7.090711168369436E-2</v>
      </c>
      <c r="K187" s="40"/>
      <c r="L187" s="40"/>
      <c r="M187" s="40"/>
      <c r="N187" s="40"/>
      <c r="O187" s="40"/>
      <c r="P187" s="39">
        <v>99.900999999999996</v>
      </c>
      <c r="Q187" s="39">
        <v>80.84014287624619</v>
      </c>
    </row>
    <row r="188" spans="2:17" x14ac:dyDescent="0.25">
      <c r="B188" t="s">
        <v>98</v>
      </c>
      <c r="C188" s="40">
        <v>39.045631496568603</v>
      </c>
      <c r="D188" s="40"/>
      <c r="E188" s="40">
        <v>2.3076614359674116E-2</v>
      </c>
      <c r="F188" s="40">
        <v>6.0199863546975957E-3</v>
      </c>
      <c r="G188" s="39">
        <v>17.758959746357906</v>
      </c>
      <c r="H188" s="40">
        <v>0.26889272384315926</v>
      </c>
      <c r="I188" s="39">
        <v>42.605450094313113</v>
      </c>
      <c r="J188" s="40">
        <v>6.1203194606092221E-2</v>
      </c>
      <c r="K188" s="40"/>
      <c r="L188" s="40"/>
      <c r="M188" s="40"/>
      <c r="N188" s="40"/>
      <c r="O188" s="40"/>
      <c r="P188" s="39">
        <v>99.438000000000002</v>
      </c>
      <c r="Q188" s="39">
        <v>81.048524292443901</v>
      </c>
    </row>
    <row r="189" spans="2:17" x14ac:dyDescent="0.25">
      <c r="B189" t="s">
        <v>98</v>
      </c>
      <c r="C189" s="40">
        <v>38.793060346982649</v>
      </c>
      <c r="D189" s="40"/>
      <c r="E189" s="40">
        <v>1.0999450027498624E-2</v>
      </c>
      <c r="F189" s="40">
        <v>1.8999050047497624E-2</v>
      </c>
      <c r="G189" s="39">
        <v>17.814109294535275</v>
      </c>
      <c r="H189" s="40">
        <v>0.24498775061246938</v>
      </c>
      <c r="I189" s="39">
        <v>42.806859657017149</v>
      </c>
      <c r="J189" s="40">
        <v>8.0995950202489869E-2</v>
      </c>
      <c r="K189" s="40"/>
      <c r="L189" s="40"/>
      <c r="M189" s="40"/>
      <c r="N189" s="40"/>
      <c r="O189" s="40"/>
      <c r="P189" s="39">
        <v>99.774999999999991</v>
      </c>
      <c r="Q189" s="39">
        <v>81.073326414768488</v>
      </c>
    </row>
    <row r="190" spans="2:17" x14ac:dyDescent="0.25">
      <c r="B190" t="s">
        <v>98</v>
      </c>
      <c r="C190" s="40">
        <v>39.170386192582441</v>
      </c>
      <c r="D190" s="40"/>
      <c r="E190" s="40">
        <v>3.4256581797664505E-2</v>
      </c>
      <c r="F190" s="40"/>
      <c r="G190" s="39">
        <v>17.385215262314734</v>
      </c>
      <c r="H190" s="40">
        <v>0.24281871215403364</v>
      </c>
      <c r="I190" s="39">
        <v>42.873119666300582</v>
      </c>
      <c r="J190" s="40">
        <v>6.1460337931103955E-2</v>
      </c>
      <c r="K190" s="40">
        <v>1.0075465234607207E-3</v>
      </c>
      <c r="L190" s="40"/>
      <c r="M190" s="40"/>
      <c r="N190" s="40"/>
      <c r="O190" s="40"/>
      <c r="P190" s="39">
        <v>99.021000000000015</v>
      </c>
      <c r="Q190" s="39">
        <v>81.46781555378098</v>
      </c>
    </row>
    <row r="191" spans="2:17" x14ac:dyDescent="0.25">
      <c r="B191" t="s">
        <v>98</v>
      </c>
      <c r="C191" s="40">
        <v>38.855608759241079</v>
      </c>
      <c r="D191" s="40"/>
      <c r="E191" s="40">
        <v>1.702963155891251E-2</v>
      </c>
      <c r="F191" s="40"/>
      <c r="G191" s="39">
        <v>17.764910945044381</v>
      </c>
      <c r="H191" s="40">
        <v>0.2364113557590207</v>
      </c>
      <c r="I191" s="39">
        <v>42.827519884599205</v>
      </c>
      <c r="J191" s="40">
        <v>6.0104581972632382E-2</v>
      </c>
      <c r="K191" s="40">
        <v>8.0139442630176513E-3</v>
      </c>
      <c r="L191" s="40"/>
      <c r="M191" s="40"/>
      <c r="N191" s="40"/>
      <c r="O191" s="40"/>
      <c r="P191" s="39">
        <v>99.595999999999989</v>
      </c>
      <c r="Q191" s="39">
        <v>81.123116622005142</v>
      </c>
    </row>
    <row r="192" spans="2:17" x14ac:dyDescent="0.25">
      <c r="B192" t="s">
        <v>98</v>
      </c>
      <c r="C192" s="40">
        <v>38.640892193308552</v>
      </c>
      <c r="D192" s="40"/>
      <c r="E192" s="40"/>
      <c r="F192" s="40">
        <v>6.9392812887236685E-3</v>
      </c>
      <c r="G192" s="39">
        <v>18.240396530359355</v>
      </c>
      <c r="H192" s="40">
        <v>0.26765799256505574</v>
      </c>
      <c r="I192" s="39">
        <v>42.559603469640642</v>
      </c>
      <c r="J192" s="40">
        <v>5.6505576208178442E-2</v>
      </c>
      <c r="K192" s="40"/>
      <c r="L192" s="40"/>
      <c r="M192" s="40"/>
      <c r="N192" s="40"/>
      <c r="O192" s="40"/>
      <c r="P192" s="39">
        <v>100.645</v>
      </c>
      <c r="Q192" s="39">
        <v>80.617435519103509</v>
      </c>
    </row>
    <row r="193" spans="2:17" x14ac:dyDescent="0.25">
      <c r="B193" t="s">
        <v>98</v>
      </c>
      <c r="C193" s="40">
        <v>38.806417155008027</v>
      </c>
      <c r="D193" s="40">
        <v>2.495782128203336E-2</v>
      </c>
      <c r="E193" s="40"/>
      <c r="F193" s="40"/>
      <c r="G193" s="39">
        <v>17.912727490540984</v>
      </c>
      <c r="H193" s="40">
        <v>0.24558496141520827</v>
      </c>
      <c r="I193" s="39">
        <v>42.713813654923179</v>
      </c>
      <c r="J193" s="40">
        <v>6.6886961035849415E-2</v>
      </c>
      <c r="K193" s="40"/>
      <c r="L193" s="40"/>
      <c r="M193" s="40"/>
      <c r="N193" s="40"/>
      <c r="O193" s="40"/>
      <c r="P193" s="39">
        <v>99.939000000000007</v>
      </c>
      <c r="Q193" s="39">
        <v>80.954942253230826</v>
      </c>
    </row>
    <row r="194" spans="2:17" x14ac:dyDescent="0.25">
      <c r="B194" t="s">
        <v>98</v>
      </c>
      <c r="C194" s="40">
        <v>38.810070485376542</v>
      </c>
      <c r="D194" s="40">
        <v>7.0184585459759181E-3</v>
      </c>
      <c r="E194" s="40">
        <v>1.6042190962230668E-2</v>
      </c>
      <c r="F194" s="40">
        <v>3.0079108054182502E-3</v>
      </c>
      <c r="G194" s="39">
        <v>17.761713305994768</v>
      </c>
      <c r="H194" s="40">
        <v>0.27271724635792138</v>
      </c>
      <c r="I194" s="39">
        <v>42.833652506091013</v>
      </c>
      <c r="J194" s="40">
        <v>6.5171400784062083E-2</v>
      </c>
      <c r="K194" s="40"/>
      <c r="L194" s="40"/>
      <c r="M194" s="40"/>
      <c r="N194" s="40"/>
      <c r="O194" s="40"/>
      <c r="P194" s="39">
        <v>99.506999999999991</v>
      </c>
      <c r="Q194" s="39">
        <v>81.128065405089032</v>
      </c>
    </row>
    <row r="195" spans="2:17" x14ac:dyDescent="0.25">
      <c r="B195" t="s">
        <v>98</v>
      </c>
      <c r="C195" s="40">
        <v>39.022214202654474</v>
      </c>
      <c r="D195" s="40">
        <v>2.7066041140382534E-2</v>
      </c>
      <c r="E195" s="40"/>
      <c r="F195" s="40">
        <v>4.0097838726492648E-3</v>
      </c>
      <c r="G195" s="39">
        <v>17.652071053370225</v>
      </c>
      <c r="H195" s="40">
        <v>0.28268976302177307</v>
      </c>
      <c r="I195" s="39">
        <v>42.701190905810172</v>
      </c>
      <c r="J195" s="40">
        <v>6.616143389871286E-2</v>
      </c>
      <c r="K195" s="40">
        <v>1.4034243554272427E-2</v>
      </c>
      <c r="L195" s="40"/>
      <c r="M195" s="40"/>
      <c r="N195" s="40"/>
      <c r="O195" s="40"/>
      <c r="P195" s="39">
        <v>99.525999999999996</v>
      </c>
      <c r="Q195" s="39">
        <v>81.175402943519089</v>
      </c>
    </row>
    <row r="196" spans="2:17" x14ac:dyDescent="0.25">
      <c r="B196" t="s">
        <v>98</v>
      </c>
      <c r="C196" s="40">
        <v>38.574814665389077</v>
      </c>
      <c r="D196" s="40">
        <v>0.1815522719249584</v>
      </c>
      <c r="E196" s="40">
        <v>4.3370820515406729E-2</v>
      </c>
      <c r="F196" s="40">
        <v>3.6310454384991676E-2</v>
      </c>
      <c r="G196" s="39">
        <v>16.871249180493219</v>
      </c>
      <c r="H196" s="40">
        <v>0.22391446870744869</v>
      </c>
      <c r="I196" s="39">
        <v>43.432346563114635</v>
      </c>
      <c r="J196" s="40">
        <v>0.39235463210449339</v>
      </c>
      <c r="K196" s="40">
        <v>1.2103484794997225E-2</v>
      </c>
      <c r="L196" s="40"/>
      <c r="M196" s="40"/>
      <c r="N196" s="40"/>
      <c r="O196" s="40"/>
      <c r="P196" s="39">
        <v>98.914999999999992</v>
      </c>
      <c r="Q196" s="39">
        <v>82.107794126956989</v>
      </c>
    </row>
    <row r="197" spans="2:17" x14ac:dyDescent="0.25">
      <c r="B197" s="64" t="s">
        <v>98</v>
      </c>
      <c r="C197" s="40">
        <v>38.814410938016195</v>
      </c>
      <c r="D197" s="40"/>
      <c r="E197" s="40"/>
      <c r="F197" s="63">
        <v>5.1117907232877879E-3</v>
      </c>
      <c r="G197" s="39">
        <v>17.476284520911712</v>
      </c>
      <c r="H197" s="63">
        <v>0.2436280258686209</v>
      </c>
      <c r="I197" s="39">
        <v>43.117234780408083</v>
      </c>
      <c r="J197" s="63">
        <v>5.6395691160403882E-2</v>
      </c>
      <c r="K197" s="40"/>
      <c r="L197" s="63">
        <v>0.2495397838412495</v>
      </c>
      <c r="M197" s="63">
        <v>1.2726478977950642E-2</v>
      </c>
      <c r="N197" s="40"/>
      <c r="O197" s="63">
        <v>2.466799009248561E-2</v>
      </c>
      <c r="P197" s="39">
        <v>100.01635400000001</v>
      </c>
      <c r="Q197" s="39">
        <v>81.474655429917789</v>
      </c>
    </row>
    <row r="198" spans="2:17" x14ac:dyDescent="0.25">
      <c r="B198" s="64" t="s">
        <v>98</v>
      </c>
      <c r="C198" s="40">
        <v>39.229301930112925</v>
      </c>
      <c r="D198" s="40"/>
      <c r="E198" s="40"/>
      <c r="F198" s="63">
        <v>3.6834790003108151E-3</v>
      </c>
      <c r="G198" s="39">
        <v>17.9102275528038</v>
      </c>
      <c r="H198" s="63">
        <v>0.25076122726905065</v>
      </c>
      <c r="I198" s="39">
        <v>42.280325080302347</v>
      </c>
      <c r="J198" s="63">
        <v>6.0316843341688228E-2</v>
      </c>
      <c r="K198" s="40"/>
      <c r="L198" s="63">
        <v>0.23963762184171744</v>
      </c>
      <c r="M198" s="63">
        <v>8.3121337005653308E-3</v>
      </c>
      <c r="N198" s="40"/>
      <c r="O198" s="63">
        <v>1.7434131627593556E-2</v>
      </c>
      <c r="P198" s="39">
        <v>99.779604000000006</v>
      </c>
      <c r="Q198" s="39">
        <v>80.799340069401467</v>
      </c>
    </row>
    <row r="199" spans="2:17" x14ac:dyDescent="0.25">
      <c r="B199" s="64" t="s">
        <v>98</v>
      </c>
      <c r="C199" s="40">
        <v>38.771090868958112</v>
      </c>
      <c r="D199" s="40"/>
      <c r="E199" s="40"/>
      <c r="F199" s="63">
        <v>2.2016230875691748E-3</v>
      </c>
      <c r="G199" s="39">
        <v>17.953842598221417</v>
      </c>
      <c r="H199" s="63">
        <v>0.24867776288025004</v>
      </c>
      <c r="I199" s="39">
        <v>42.683980068503864</v>
      </c>
      <c r="J199" s="63">
        <v>6.1488970750375842E-2</v>
      </c>
      <c r="K199" s="40"/>
      <c r="L199" s="63">
        <v>0.24235395188404071</v>
      </c>
      <c r="M199" s="63">
        <v>1.6400048848325383E-2</v>
      </c>
      <c r="N199" s="40"/>
      <c r="O199" s="63">
        <v>1.9964106866047143E-2</v>
      </c>
      <c r="P199" s="39">
        <v>100.34776600000001</v>
      </c>
      <c r="Q199" s="39">
        <v>80.908778880983078</v>
      </c>
    </row>
    <row r="200" spans="2:17" x14ac:dyDescent="0.25">
      <c r="B200" s="64" t="s">
        <v>98</v>
      </c>
      <c r="C200" s="40">
        <v>38.827874662001761</v>
      </c>
      <c r="D200" s="40"/>
      <c r="E200" s="40"/>
      <c r="F200" s="63">
        <v>2.414281999162258E-3</v>
      </c>
      <c r="G200" s="39">
        <v>18.228726225714372</v>
      </c>
      <c r="H200" s="63">
        <v>0.18506338751216722</v>
      </c>
      <c r="I200" s="39">
        <v>42.524058664022263</v>
      </c>
      <c r="J200" s="63">
        <v>3.0550336379159736E-2</v>
      </c>
      <c r="K200" s="40"/>
      <c r="L200" s="63">
        <v>0.16208484554491356</v>
      </c>
      <c r="M200" s="63">
        <v>1.1093536072946643E-2</v>
      </c>
      <c r="N200" s="40"/>
      <c r="O200" s="63">
        <v>2.8134060753243425E-2</v>
      </c>
      <c r="P200" s="39">
        <v>100.332176</v>
      </c>
      <c r="Q200" s="39">
        <v>80.614380258979395</v>
      </c>
    </row>
    <row r="201" spans="2:17" x14ac:dyDescent="0.25">
      <c r="B201" s="64" t="s">
        <v>98</v>
      </c>
      <c r="C201" s="40">
        <v>38.887954435953169</v>
      </c>
      <c r="D201" s="40"/>
      <c r="E201" s="40"/>
      <c r="F201" s="63"/>
      <c r="G201" s="39">
        <v>17.823687265222848</v>
      </c>
      <c r="H201" s="63">
        <v>0.15955799087430794</v>
      </c>
      <c r="I201" s="39">
        <v>42.919016813034517</v>
      </c>
      <c r="J201" s="63">
        <v>3.2958340329285726E-2</v>
      </c>
      <c r="K201" s="40"/>
      <c r="L201" s="63">
        <v>0.16333020508689408</v>
      </c>
      <c r="M201" s="63">
        <v>3.4386983083326658E-3</v>
      </c>
      <c r="N201" s="40"/>
      <c r="O201" s="63">
        <v>1.0056251190639333E-2</v>
      </c>
      <c r="P201" s="39">
        <v>100.45531</v>
      </c>
      <c r="Q201" s="39">
        <v>81.105208988120353</v>
      </c>
    </row>
    <row r="202" spans="2:17" x14ac:dyDescent="0.25">
      <c r="B202" s="64" t="s">
        <v>98</v>
      </c>
      <c r="C202" s="40">
        <v>38.904214223408985</v>
      </c>
      <c r="D202" s="40"/>
      <c r="E202" s="40"/>
      <c r="F202" s="63">
        <v>4.4810615676658463E-3</v>
      </c>
      <c r="G202" s="39">
        <v>17.778925304675109</v>
      </c>
      <c r="H202" s="63">
        <v>0.24378587393615225</v>
      </c>
      <c r="I202" s="39">
        <v>42.728345396881259</v>
      </c>
      <c r="J202" s="63">
        <v>5.8435949261682399E-2</v>
      </c>
      <c r="K202" s="40"/>
      <c r="L202" s="63">
        <v>0.24480112999990594</v>
      </c>
      <c r="M202" s="63">
        <v>1.2683733353346485E-2</v>
      </c>
      <c r="N202" s="40"/>
      <c r="O202" s="63">
        <v>2.4327326915886485E-2</v>
      </c>
      <c r="P202" s="39">
        <v>100.480024</v>
      </c>
      <c r="Q202" s="39">
        <v>81.075492663532259</v>
      </c>
    </row>
    <row r="203" spans="2:17" x14ac:dyDescent="0.25">
      <c r="B203" s="64" t="s">
        <v>98</v>
      </c>
      <c r="C203" s="40">
        <v>38.94672075486357</v>
      </c>
      <c r="D203" s="40"/>
      <c r="E203" s="40"/>
      <c r="F203" s="63"/>
      <c r="G203" s="39">
        <v>17.710370760342798</v>
      </c>
      <c r="H203" s="63">
        <v>0.24578827294477087</v>
      </c>
      <c r="I203" s="39">
        <v>42.767773483702257</v>
      </c>
      <c r="J203" s="63">
        <v>6.0426481544643175E-2</v>
      </c>
      <c r="K203" s="40"/>
      <c r="L203" s="63">
        <v>0.24311770879107397</v>
      </c>
      <c r="M203" s="63">
        <v>1.0584892296684179E-2</v>
      </c>
      <c r="N203" s="40"/>
      <c r="O203" s="63">
        <v>1.5217645514202325E-2</v>
      </c>
      <c r="P203" s="39">
        <v>100.66433499999999</v>
      </c>
      <c r="Q203" s="39">
        <v>81.148811657897127</v>
      </c>
    </row>
    <row r="204" spans="2:17" x14ac:dyDescent="0.25">
      <c r="B204" s="64" t="s">
        <v>98</v>
      </c>
      <c r="C204" s="40">
        <v>39.051466471589414</v>
      </c>
      <c r="D204" s="40"/>
      <c r="E204" s="40"/>
      <c r="F204" s="63">
        <v>4.7582335064598044E-3</v>
      </c>
      <c r="G204" s="39">
        <v>17.927506010802279</v>
      </c>
      <c r="H204" s="63">
        <v>0.24941931077491944</v>
      </c>
      <c r="I204" s="39">
        <v>42.432658214060119</v>
      </c>
      <c r="J204" s="63">
        <v>6.0641763773408394E-2</v>
      </c>
      <c r="K204" s="40"/>
      <c r="L204" s="63">
        <v>0.24574853084422768</v>
      </c>
      <c r="M204" s="63">
        <v>1.5769574718575707E-2</v>
      </c>
      <c r="N204" s="40"/>
      <c r="O204" s="63">
        <v>1.2031889930605286E-2</v>
      </c>
      <c r="P204" s="39">
        <v>100.155518</v>
      </c>
      <c r="Q204" s="39">
        <v>80.84014287624619</v>
      </c>
    </row>
    <row r="205" spans="2:17" x14ac:dyDescent="0.25">
      <c r="B205" s="64" t="s">
        <v>98</v>
      </c>
      <c r="C205" s="40">
        <v>39.161907182562935</v>
      </c>
      <c r="D205" s="40"/>
      <c r="E205" s="40"/>
      <c r="F205" s="63">
        <v>5.3398479814483141E-3</v>
      </c>
      <c r="G205" s="39">
        <v>17.381451975078413</v>
      </c>
      <c r="H205" s="63">
        <v>0.24807275659221154</v>
      </c>
      <c r="I205" s="39">
        <v>42.863839144800728</v>
      </c>
      <c r="J205" s="63">
        <v>5.9047577622436766E-2</v>
      </c>
      <c r="K205" s="40"/>
      <c r="L205" s="63">
        <v>0.24537412374137205</v>
      </c>
      <c r="M205" s="63">
        <v>1.8851144147297445E-2</v>
      </c>
      <c r="N205" s="40"/>
      <c r="O205" s="63">
        <v>1.6116247473154419E-2</v>
      </c>
      <c r="P205" s="39">
        <v>99.283755000000014</v>
      </c>
      <c r="Q205" s="39">
        <v>81.46781555378098</v>
      </c>
    </row>
    <row r="206" spans="2:17" x14ac:dyDescent="0.25">
      <c r="B206" s="64" t="s">
        <v>98</v>
      </c>
      <c r="C206" s="40">
        <v>38.711981949807871</v>
      </c>
      <c r="D206" s="40"/>
      <c r="E206" s="40"/>
      <c r="F206" s="63">
        <v>1.7006316400359778E-3</v>
      </c>
      <c r="G206" s="39">
        <v>18.415723569016127</v>
      </c>
      <c r="H206" s="63">
        <v>0.2340957719206275</v>
      </c>
      <c r="I206" s="39">
        <v>42.305075683723743</v>
      </c>
      <c r="J206" s="63">
        <v>6.038683535381989E-2</v>
      </c>
      <c r="K206" s="40"/>
      <c r="L206" s="63">
        <v>0.24456295590731295</v>
      </c>
      <c r="M206" s="63">
        <v>8.9176312533037951E-3</v>
      </c>
      <c r="N206" s="40"/>
      <c r="O206" s="63">
        <v>1.7554971377156892E-2</v>
      </c>
      <c r="P206" s="39">
        <v>100.62133700000001</v>
      </c>
      <c r="Q206" s="39">
        <v>80.373068149017229</v>
      </c>
    </row>
    <row r="207" spans="2:17" x14ac:dyDescent="0.25">
      <c r="B207" s="64" t="s">
        <v>98</v>
      </c>
      <c r="C207" s="40">
        <v>38.795224236396088</v>
      </c>
      <c r="D207" s="40"/>
      <c r="E207" s="40"/>
      <c r="F207" s="63">
        <v>4.3160249466241921E-3</v>
      </c>
      <c r="G207" s="39">
        <v>17.815102971295175</v>
      </c>
      <c r="H207" s="63">
        <v>0.24985844418180739</v>
      </c>
      <c r="I207" s="39">
        <v>42.809247437450189</v>
      </c>
      <c r="J207" s="63">
        <v>6.0871351836413623E-2</v>
      </c>
      <c r="K207" s="40"/>
      <c r="L207" s="63">
        <v>0.24420341149571848</v>
      </c>
      <c r="M207" s="63">
        <v>1.2247070788069154E-2</v>
      </c>
      <c r="N207" s="40"/>
      <c r="O207" s="63">
        <v>8.9290516099183054E-3</v>
      </c>
      <c r="P207" s="39">
        <v>100.012142</v>
      </c>
      <c r="Q207" s="39">
        <v>81.073326414768488</v>
      </c>
    </row>
    <row r="208" spans="2:17" x14ac:dyDescent="0.25">
      <c r="B208" t="s">
        <v>99</v>
      </c>
      <c r="C208" s="39">
        <v>50.195165398744358</v>
      </c>
      <c r="D208" s="40">
        <v>1.1563587373599222</v>
      </c>
      <c r="E208" s="40">
        <v>6.9590122366242566</v>
      </c>
      <c r="F208" s="40">
        <v>0.78945152262029128</v>
      </c>
      <c r="G208" s="39">
        <v>4.5409626422015901</v>
      </c>
      <c r="H208" s="40">
        <v>0.13129662627498401</v>
      </c>
      <c r="I208" s="39">
        <v>14.514555510275416</v>
      </c>
      <c r="J208" s="39">
        <v>20.575423688120932</v>
      </c>
      <c r="K208" s="40">
        <v>1.137773637778257</v>
      </c>
      <c r="L208" s="40">
        <v>6.2715522837392221E-2</v>
      </c>
      <c r="M208" s="40"/>
      <c r="N208" s="40"/>
      <c r="O208" s="40"/>
      <c r="P208" s="39">
        <v>100.67204599999999</v>
      </c>
      <c r="Q208" s="39">
        <v>85.069813718118695</v>
      </c>
    </row>
    <row r="209" spans="2:17" x14ac:dyDescent="0.25">
      <c r="B209" t="s">
        <v>99</v>
      </c>
      <c r="C209" s="39">
        <v>49.982680744348002</v>
      </c>
      <c r="D209" s="40">
        <v>1.2325749803575503</v>
      </c>
      <c r="E209" s="40">
        <v>7.0239467495609498</v>
      </c>
      <c r="F209" s="40">
        <v>0.51786782250611374</v>
      </c>
      <c r="G209" s="39">
        <v>4.8429957447084888</v>
      </c>
      <c r="H209" s="40">
        <v>0.14879035597946386</v>
      </c>
      <c r="I209" s="39">
        <v>14.545580770095706</v>
      </c>
      <c r="J209" s="39">
        <v>20.642715171380832</v>
      </c>
      <c r="K209" s="40">
        <v>1.0628476610628896</v>
      </c>
      <c r="L209" s="40"/>
      <c r="M209" s="40"/>
      <c r="N209" s="40"/>
      <c r="O209" s="40"/>
      <c r="P209" s="39">
        <v>101.003186</v>
      </c>
      <c r="Q209" s="39">
        <v>84.261670234534307</v>
      </c>
    </row>
    <row r="210" spans="2:17" x14ac:dyDescent="0.25">
      <c r="B210" t="s">
        <v>99</v>
      </c>
      <c r="C210" s="39">
        <v>49.508975196721131</v>
      </c>
      <c r="D210" s="40">
        <v>1.2627093532765685</v>
      </c>
      <c r="E210" s="40">
        <v>7.2462959937949707</v>
      </c>
      <c r="F210" s="40">
        <v>0.75704419752148278</v>
      </c>
      <c r="G210" s="39">
        <v>4.8712427502967399</v>
      </c>
      <c r="H210" s="40">
        <v>0.16161439635254454</v>
      </c>
      <c r="I210" s="39">
        <v>14.353805289195545</v>
      </c>
      <c r="J210" s="39">
        <v>20.740449817079288</v>
      </c>
      <c r="K210" s="40">
        <v>1.097863005761728</v>
      </c>
      <c r="L210" s="40">
        <v>6.0735523543006105E-2</v>
      </c>
      <c r="M210" s="40"/>
      <c r="N210" s="40"/>
      <c r="O210" s="40"/>
      <c r="P210" s="39">
        <v>100.960684</v>
      </c>
      <c r="Q210" s="39">
        <v>84.006881933783603</v>
      </c>
    </row>
    <row r="211" spans="2:17" x14ac:dyDescent="0.25">
      <c r="B211" t="s">
        <v>99</v>
      </c>
      <c r="C211" s="39">
        <v>49.75907199841668</v>
      </c>
      <c r="D211" s="40">
        <v>1.0734694615461957</v>
      </c>
      <c r="E211" s="40">
        <v>6.5829000231852906</v>
      </c>
      <c r="F211" s="40">
        <v>0.74449444488672356</v>
      </c>
      <c r="G211" s="39">
        <v>5.0105780908197346</v>
      </c>
      <c r="H211" s="40">
        <v>0.14636507920901048</v>
      </c>
      <c r="I211" s="39">
        <v>14.821458985981302</v>
      </c>
      <c r="J211" s="39">
        <v>20.691920766567254</v>
      </c>
      <c r="K211" s="40">
        <v>1.1697411493878098</v>
      </c>
      <c r="L211" s="40"/>
      <c r="M211" s="40"/>
      <c r="N211" s="40"/>
      <c r="O211" s="40"/>
      <c r="P211" s="39">
        <v>100.891552</v>
      </c>
      <c r="Q211" s="39">
        <v>84.058657758642354</v>
      </c>
    </row>
    <row r="212" spans="2:17" x14ac:dyDescent="0.25">
      <c r="B212" t="s">
        <v>99</v>
      </c>
      <c r="C212" s="39">
        <v>49.35034645902708</v>
      </c>
      <c r="D212" s="40">
        <v>1.3024228257172432</v>
      </c>
      <c r="E212" s="40">
        <v>7.6169303147283571</v>
      </c>
      <c r="F212" s="40">
        <v>0.78521035797819427</v>
      </c>
      <c r="G212" s="39">
        <v>4.6797952322411618</v>
      </c>
      <c r="H212" s="40">
        <v>0.14980128672730389</v>
      </c>
      <c r="I212" s="39">
        <v>14.343203159701615</v>
      </c>
      <c r="J212" s="39">
        <v>20.633990664089588</v>
      </c>
      <c r="K212" s="40">
        <v>1.1382996997894521</v>
      </c>
      <c r="L212" s="40"/>
      <c r="M212" s="40"/>
      <c r="N212" s="40"/>
      <c r="O212" s="40"/>
      <c r="P212" s="39">
        <v>100.168699</v>
      </c>
      <c r="Q212" s="39">
        <v>84.528590411811805</v>
      </c>
    </row>
    <row r="213" spans="2:17" x14ac:dyDescent="0.25">
      <c r="B213" t="s">
        <v>99</v>
      </c>
      <c r="C213" s="39">
        <v>50.000873986797828</v>
      </c>
      <c r="D213" s="40">
        <v>1.1285838146097222</v>
      </c>
      <c r="E213" s="40">
        <v>6.9133347747005907</v>
      </c>
      <c r="F213" s="40">
        <v>0.76568386173358238</v>
      </c>
      <c r="G213" s="39">
        <v>4.7775233372827755</v>
      </c>
      <c r="H213" s="40">
        <v>0.13581020728883564</v>
      </c>
      <c r="I213" s="39">
        <v>14.430008131350952</v>
      </c>
      <c r="J213" s="39">
        <v>20.687098857668506</v>
      </c>
      <c r="K213" s="40">
        <v>1.161083028567226</v>
      </c>
      <c r="L213" s="40">
        <v>4.8070265919560408E-2</v>
      </c>
      <c r="M213" s="40"/>
      <c r="N213" s="40"/>
      <c r="O213" s="40"/>
      <c r="P213" s="39">
        <v>100.80243799999998</v>
      </c>
      <c r="Q213" s="39">
        <v>84.336239632878332</v>
      </c>
    </row>
    <row r="214" spans="2:17" x14ac:dyDescent="0.25">
      <c r="B214" t="s">
        <v>99</v>
      </c>
      <c r="C214" s="39">
        <v>50.120942904150716</v>
      </c>
      <c r="D214" s="40">
        <v>1.1215444540314325</v>
      </c>
      <c r="E214" s="40">
        <v>6.7928476710802919</v>
      </c>
      <c r="F214" s="40">
        <v>0.74207579600036799</v>
      </c>
      <c r="G214" s="39">
        <v>4.9100507954037065</v>
      </c>
      <c r="H214" s="40">
        <v>0.13924217433206076</v>
      </c>
      <c r="I214" s="39">
        <v>14.471794552006106</v>
      </c>
      <c r="J214" s="39">
        <v>20.63385047227856</v>
      </c>
      <c r="K214" s="40">
        <v>1.0676511807167643</v>
      </c>
      <c r="L214" s="40"/>
      <c r="M214" s="40"/>
      <c r="N214" s="40"/>
      <c r="O214" s="40"/>
      <c r="P214" s="39">
        <v>100.64335799999999</v>
      </c>
      <c r="Q214" s="39">
        <v>84.010257539597006</v>
      </c>
    </row>
    <row r="215" spans="2:17" x14ac:dyDescent="0.25">
      <c r="B215" t="s">
        <v>99</v>
      </c>
      <c r="C215" s="39">
        <v>49.608829983917879</v>
      </c>
      <c r="D215" s="40">
        <v>1.2646141420399524</v>
      </c>
      <c r="E215" s="40">
        <v>7.0367639386768523</v>
      </c>
      <c r="F215" s="40">
        <v>0.65687161890041068</v>
      </c>
      <c r="G215" s="39">
        <v>4.6818247844352143</v>
      </c>
      <c r="H215" s="40">
        <v>0.14821262575246644</v>
      </c>
      <c r="I215" s="39">
        <v>14.571365655231171</v>
      </c>
      <c r="J215" s="39">
        <v>20.844137624341556</v>
      </c>
      <c r="K215" s="40">
        <v>1.1873796267045</v>
      </c>
      <c r="L215" s="40"/>
      <c r="M215" s="40"/>
      <c r="N215" s="40"/>
      <c r="O215" s="40"/>
      <c r="P215" s="39">
        <v>100.20131499999999</v>
      </c>
      <c r="Q215" s="39">
        <v>84.728253382864594</v>
      </c>
    </row>
    <row r="216" spans="2:17" x14ac:dyDescent="0.25">
      <c r="B216" t="s">
        <v>99</v>
      </c>
      <c r="C216" s="39">
        <v>49.13649666082329</v>
      </c>
      <c r="D216" s="40">
        <v>1.4127448165695387</v>
      </c>
      <c r="E216" s="40">
        <v>7.8990971875229983</v>
      </c>
      <c r="F216" s="40">
        <v>0.72550408181211767</v>
      </c>
      <c r="G216" s="39">
        <v>4.7992226020843285</v>
      </c>
      <c r="H216" s="40">
        <v>0.15288975097177962</v>
      </c>
      <c r="I216" s="39">
        <v>14.124373768933436</v>
      </c>
      <c r="J216" s="39">
        <v>20.616111292924767</v>
      </c>
      <c r="K216" s="40">
        <v>1.133559838357739</v>
      </c>
      <c r="L216" s="40"/>
      <c r="M216" s="40"/>
      <c r="N216" s="40"/>
      <c r="O216" s="40"/>
      <c r="P216" s="39">
        <v>100.83278900000001</v>
      </c>
      <c r="Q216" s="39">
        <v>83.990510930172107</v>
      </c>
    </row>
    <row r="217" spans="2:17" x14ac:dyDescent="0.25">
      <c r="B217" t="s">
        <v>99</v>
      </c>
      <c r="C217" s="39">
        <v>48.969027423649884</v>
      </c>
      <c r="D217" s="40">
        <v>1.4966000695317949</v>
      </c>
      <c r="E217" s="40">
        <v>7.6667801047117825</v>
      </c>
      <c r="F217" s="40">
        <v>0.61299323080872492</v>
      </c>
      <c r="G217" s="39">
        <v>4.8838904685749567</v>
      </c>
      <c r="H217" s="40">
        <v>0.11963550030569911</v>
      </c>
      <c r="I217" s="39">
        <v>14.264072394455198</v>
      </c>
      <c r="J217" s="39">
        <v>20.802665533020697</v>
      </c>
      <c r="K217" s="40">
        <v>1.1843352749412561</v>
      </c>
      <c r="L217" s="40"/>
      <c r="M217" s="40"/>
      <c r="N217" s="40"/>
      <c r="O217" s="40"/>
      <c r="P217" s="39">
        <v>100.751031</v>
      </c>
      <c r="Q217" s="39">
        <v>83.887429702125203</v>
      </c>
    </row>
    <row r="218" spans="2:17" x14ac:dyDescent="0.25">
      <c r="B218" t="s">
        <v>99</v>
      </c>
      <c r="C218" s="39">
        <v>50.039934906395956</v>
      </c>
      <c r="D218" s="40">
        <v>1.2060776320100683</v>
      </c>
      <c r="E218" s="40">
        <v>6.5739420501760417</v>
      </c>
      <c r="F218" s="40">
        <v>0.49298150969032473</v>
      </c>
      <c r="G218" s="39">
        <v>4.6114516542592314</v>
      </c>
      <c r="H218" s="40">
        <v>0.13141081845181729</v>
      </c>
      <c r="I218" s="39">
        <v>14.910065982173499</v>
      </c>
      <c r="J218" s="39">
        <v>20.938415454636239</v>
      </c>
      <c r="K218" s="40">
        <v>1.0957199922068435</v>
      </c>
      <c r="L218" s="40"/>
      <c r="M218" s="40"/>
      <c r="N218" s="40"/>
      <c r="O218" s="40"/>
      <c r="P218" s="39">
        <v>100.55488699999998</v>
      </c>
      <c r="Q218" s="39">
        <v>85.215047280102169</v>
      </c>
    </row>
    <row r="219" spans="2:17" x14ac:dyDescent="0.25">
      <c r="B219" t="s">
        <v>99</v>
      </c>
      <c r="C219" s="39">
        <v>49.687225694271106</v>
      </c>
      <c r="D219" s="40">
        <v>1.1979353007910807</v>
      </c>
      <c r="E219" s="40">
        <v>7.0848939086758671</v>
      </c>
      <c r="F219" s="40">
        <v>0.69292881107718673</v>
      </c>
      <c r="G219" s="39">
        <v>4.7778217666389979</v>
      </c>
      <c r="H219" s="40">
        <v>0.12346103354020276</v>
      </c>
      <c r="I219" s="39">
        <v>14.548392519531985</v>
      </c>
      <c r="J219" s="39">
        <v>20.778084984970782</v>
      </c>
      <c r="K219" s="40">
        <v>1.1092559805027811</v>
      </c>
      <c r="L219" s="40"/>
      <c r="M219" s="40"/>
      <c r="N219" s="40"/>
      <c r="O219" s="40"/>
      <c r="P219" s="39">
        <v>100.72246800000001</v>
      </c>
      <c r="Q219" s="39">
        <v>84.443051625815755</v>
      </c>
    </row>
    <row r="220" spans="2:17" x14ac:dyDescent="0.25">
      <c r="B220" t="s">
        <v>99</v>
      </c>
      <c r="C220" s="39">
        <v>49.521077043671447</v>
      </c>
      <c r="D220" s="40">
        <v>1.2854438105595782</v>
      </c>
      <c r="E220" s="40">
        <v>6.8474910698780675</v>
      </c>
      <c r="F220" s="40">
        <v>0.79618822712204662</v>
      </c>
      <c r="G220" s="39">
        <v>4.7682840415886334</v>
      </c>
      <c r="H220" s="40">
        <v>0.14500065380837243</v>
      </c>
      <c r="I220" s="39">
        <v>14.578977571714264</v>
      </c>
      <c r="J220" s="39">
        <v>20.856273400408899</v>
      </c>
      <c r="K220" s="40">
        <v>1.2012641812487006</v>
      </c>
      <c r="L220" s="40">
        <v>4.9263469488566622E-2</v>
      </c>
      <c r="M220" s="40"/>
      <c r="N220" s="40"/>
      <c r="O220" s="40"/>
      <c r="P220" s="39">
        <v>100.61816699999999</v>
      </c>
      <c r="Q220" s="39">
        <v>84.496814520873201</v>
      </c>
    </row>
    <row r="221" spans="2:17" x14ac:dyDescent="0.25">
      <c r="B221" t="s">
        <v>99</v>
      </c>
      <c r="C221" s="39">
        <v>49.851262170483999</v>
      </c>
      <c r="D221" s="40">
        <v>1.1959345308255729</v>
      </c>
      <c r="E221" s="40">
        <v>6.938260484129775</v>
      </c>
      <c r="F221" s="40">
        <v>0.80192866252015682</v>
      </c>
      <c r="G221" s="39">
        <v>4.9488691982938517</v>
      </c>
      <c r="H221" s="40">
        <v>0.14505990559706808</v>
      </c>
      <c r="I221" s="39">
        <v>14.399954943815594</v>
      </c>
      <c r="J221" s="39">
        <v>20.628701877672913</v>
      </c>
      <c r="K221" s="40">
        <v>1.0900282266610561</v>
      </c>
      <c r="L221" s="40"/>
      <c r="M221" s="40"/>
      <c r="N221" s="40"/>
      <c r="O221" s="40"/>
      <c r="P221" s="39">
        <v>100.53225900000001</v>
      </c>
      <c r="Q221" s="39">
        <v>83.836870371350159</v>
      </c>
    </row>
    <row r="222" spans="2:17" x14ac:dyDescent="0.25">
      <c r="B222" t="s">
        <v>99</v>
      </c>
      <c r="C222" s="39">
        <v>49.13044360566581</v>
      </c>
      <c r="D222" s="40">
        <v>1.1891716384593527</v>
      </c>
      <c r="E222" s="40">
        <v>7.8199196395957609</v>
      </c>
      <c r="F222" s="40">
        <v>0.7538861155079345</v>
      </c>
      <c r="G222" s="39">
        <v>5.06919923698202</v>
      </c>
      <c r="H222" s="40">
        <v>0.12378749137546165</v>
      </c>
      <c r="I222" s="39">
        <v>14.438491821908356</v>
      </c>
      <c r="J222" s="39">
        <v>20.299119282438408</v>
      </c>
      <c r="K222" s="40">
        <v>1.1759811680668857</v>
      </c>
      <c r="L222" s="40"/>
      <c r="M222" s="40"/>
      <c r="N222" s="40"/>
      <c r="O222" s="40"/>
      <c r="P222" s="39">
        <v>98.556000000000012</v>
      </c>
      <c r="Q222" s="39">
        <v>83.545453838523471</v>
      </c>
    </row>
    <row r="223" spans="2:17" x14ac:dyDescent="0.25">
      <c r="B223" t="s">
        <v>99</v>
      </c>
      <c r="C223" s="39">
        <v>50.053926559082349</v>
      </c>
      <c r="D223" s="40">
        <v>0.99990928242397381</v>
      </c>
      <c r="E223" s="40">
        <v>7.1616486407483197</v>
      </c>
      <c r="F223" s="40">
        <v>0.76908345009021362</v>
      </c>
      <c r="G223" s="39">
        <v>4.9158846475622173</v>
      </c>
      <c r="H223" s="40">
        <v>0.16732352911530207</v>
      </c>
      <c r="I223" s="39">
        <v>14.437198238063081</v>
      </c>
      <c r="J223" s="39">
        <v>20.32275297604048</v>
      </c>
      <c r="K223" s="40">
        <v>1.1722726768740741</v>
      </c>
      <c r="L223" s="40"/>
      <c r="M223" s="40"/>
      <c r="N223" s="40"/>
      <c r="O223" s="40"/>
      <c r="P223" s="39">
        <v>99.208999999999989</v>
      </c>
      <c r="Q223" s="39">
        <v>83.962096559779425</v>
      </c>
    </row>
    <row r="224" spans="2:17" x14ac:dyDescent="0.25">
      <c r="B224" t="s">
        <v>99</v>
      </c>
      <c r="C224" s="39">
        <v>50.206077541040862</v>
      </c>
      <c r="D224" s="40">
        <v>0.84426924804151482</v>
      </c>
      <c r="E224" s="40">
        <v>6.7072501372187023</v>
      </c>
      <c r="F224" s="40">
        <v>0.79636744673419502</v>
      </c>
      <c r="G224" s="39">
        <v>5.0935582056783595</v>
      </c>
      <c r="H224" s="40">
        <v>0.1626665336061075</v>
      </c>
      <c r="I224" s="39">
        <v>14.772715932338707</v>
      </c>
      <c r="J224" s="39">
        <v>20.165660396187814</v>
      </c>
      <c r="K224" s="40">
        <v>1.251434559153735</v>
      </c>
      <c r="L224" s="40"/>
      <c r="M224" s="40"/>
      <c r="N224" s="40"/>
      <c r="O224" s="40"/>
      <c r="P224" s="39">
        <v>100.205</v>
      </c>
      <c r="Q224" s="39">
        <v>83.792637573162494</v>
      </c>
    </row>
    <row r="225" spans="2:17" x14ac:dyDescent="0.25">
      <c r="B225" t="s">
        <v>99</v>
      </c>
      <c r="C225" s="39">
        <v>49.367332454628418</v>
      </c>
      <c r="D225" s="40">
        <v>1.1396126939065194</v>
      </c>
      <c r="E225" s="40">
        <v>7.7704552367433841</v>
      </c>
      <c r="F225" s="40">
        <v>0.62050086180675246</v>
      </c>
      <c r="G225" s="39">
        <v>4.9335901855419246</v>
      </c>
      <c r="H225" s="40">
        <v>0.10240292000405558</v>
      </c>
      <c r="I225" s="39">
        <v>14.314103214032242</v>
      </c>
      <c r="J225" s="39">
        <v>20.545472979823582</v>
      </c>
      <c r="K225" s="40">
        <v>1.2065294535131299</v>
      </c>
      <c r="L225" s="40"/>
      <c r="M225" s="40"/>
      <c r="N225" s="40"/>
      <c r="O225" s="40"/>
      <c r="P225" s="39">
        <v>98.63</v>
      </c>
      <c r="Q225" s="39">
        <v>83.797702730336582</v>
      </c>
    </row>
    <row r="226" spans="2:17" x14ac:dyDescent="0.25">
      <c r="B226" t="s">
        <v>99</v>
      </c>
      <c r="C226" s="39">
        <v>49.390910275819884</v>
      </c>
      <c r="D226" s="40">
        <v>0.93243365183127958</v>
      </c>
      <c r="E226" s="40">
        <v>7.1556763151826255</v>
      </c>
      <c r="F226" s="40">
        <v>0.80610393126059021</v>
      </c>
      <c r="G226" s="39">
        <v>5.156458356309968</v>
      </c>
      <c r="H226" s="40">
        <v>0.13435065521009834</v>
      </c>
      <c r="I226" s="39">
        <v>14.704378427696287</v>
      </c>
      <c r="J226" s="39">
        <v>20.477446134410808</v>
      </c>
      <c r="K226" s="40">
        <v>1.2422422522784466</v>
      </c>
      <c r="L226" s="40"/>
      <c r="M226" s="40"/>
      <c r="N226" s="40"/>
      <c r="O226" s="40"/>
      <c r="P226" s="39">
        <v>99.739000000000004</v>
      </c>
      <c r="Q226" s="39">
        <v>83.561675817777953</v>
      </c>
    </row>
    <row r="227" spans="2:17" x14ac:dyDescent="0.25">
      <c r="B227" t="s">
        <v>99</v>
      </c>
      <c r="C227" s="39">
        <v>49.109841448352725</v>
      </c>
      <c r="D227" s="40">
        <v>1.0121599775075558</v>
      </c>
      <c r="E227" s="40">
        <v>7.2799204731446236</v>
      </c>
      <c r="F227" s="40">
        <v>0.79828093464137595</v>
      </c>
      <c r="G227" s="39">
        <v>5.3881452770888334</v>
      </c>
      <c r="H227" s="40">
        <v>0.13656126680657502</v>
      </c>
      <c r="I227" s="39">
        <v>14.596993643876329</v>
      </c>
      <c r="J227" s="39">
        <v>20.490214782757128</v>
      </c>
      <c r="K227" s="40">
        <v>1.18788219582484</v>
      </c>
      <c r="L227" s="40"/>
      <c r="M227" s="40"/>
      <c r="N227" s="40"/>
      <c r="O227" s="40"/>
      <c r="P227" s="39">
        <v>99.589000000000013</v>
      </c>
      <c r="Q227" s="39">
        <v>82.845097715606855</v>
      </c>
    </row>
    <row r="228" spans="2:17" x14ac:dyDescent="0.25">
      <c r="B228" t="s">
        <v>99</v>
      </c>
      <c r="C228" s="39">
        <v>50.331525621547641</v>
      </c>
      <c r="D228" s="40">
        <v>0.95382788839811217</v>
      </c>
      <c r="E228" s="40">
        <v>6.7260964493052535</v>
      </c>
      <c r="F228" s="40">
        <v>0.77171517974826176</v>
      </c>
      <c r="G228" s="39">
        <v>5.0518669068005497</v>
      </c>
      <c r="H228" s="40">
        <v>0.15695901960981593</v>
      </c>
      <c r="I228" s="39">
        <v>14.610268742013702</v>
      </c>
      <c r="J228" s="39">
        <v>20.202436889394196</v>
      </c>
      <c r="K228" s="40">
        <v>1.1953033031824445</v>
      </c>
      <c r="L228" s="40"/>
      <c r="M228" s="40"/>
      <c r="N228" s="40"/>
      <c r="O228" s="40"/>
      <c r="P228" s="39">
        <v>99.389000000000024</v>
      </c>
      <c r="Q228" s="39">
        <v>83.754051354154967</v>
      </c>
    </row>
    <row r="229" spans="2:17" x14ac:dyDescent="0.25">
      <c r="B229" t="s">
        <v>99</v>
      </c>
      <c r="C229" s="39">
        <v>49.027409372236967</v>
      </c>
      <c r="D229" s="40">
        <v>1.2177477694719074</v>
      </c>
      <c r="E229" s="40">
        <v>7.602885620127001</v>
      </c>
      <c r="F229" s="40">
        <v>0.73748090989470316</v>
      </c>
      <c r="G229" s="39">
        <v>4.9905554215899048</v>
      </c>
      <c r="H229" s="40">
        <v>0.11655011655011657</v>
      </c>
      <c r="I229" s="39">
        <v>14.368820834338075</v>
      </c>
      <c r="J229" s="39">
        <v>20.722811671087534</v>
      </c>
      <c r="K229" s="40">
        <v>1.2157382847038021</v>
      </c>
      <c r="L229" s="40"/>
      <c r="M229" s="40"/>
      <c r="N229" s="40"/>
      <c r="O229" s="40"/>
      <c r="P229" s="39">
        <v>99.527999999999992</v>
      </c>
      <c r="Q229" s="39">
        <v>83.693365350047259</v>
      </c>
    </row>
    <row r="230" spans="2:17" x14ac:dyDescent="0.25">
      <c r="B230" t="s">
        <v>99</v>
      </c>
      <c r="C230" s="39">
        <v>49.515706806282715</v>
      </c>
      <c r="D230" s="40">
        <v>0.98268223922674158</v>
      </c>
      <c r="E230" s="40">
        <v>7.0207410390656442</v>
      </c>
      <c r="F230" s="40">
        <v>0.80447039871123627</v>
      </c>
      <c r="G230" s="39">
        <v>5.0120821586790161</v>
      </c>
      <c r="H230" s="40">
        <v>0.15002013693113164</v>
      </c>
      <c r="I230" s="39">
        <v>14.624446234393876</v>
      </c>
      <c r="J230" s="39">
        <v>20.701772049939585</v>
      </c>
      <c r="K230" s="40">
        <v>1.188078936770036</v>
      </c>
      <c r="L230" s="40"/>
      <c r="M230" s="40"/>
      <c r="N230" s="40"/>
      <c r="O230" s="40"/>
      <c r="P230" s="39">
        <v>99.320000000000022</v>
      </c>
      <c r="Q230" s="39">
        <v>83.874466924822372</v>
      </c>
    </row>
    <row r="231" spans="2:17" x14ac:dyDescent="0.25">
      <c r="B231" t="s">
        <v>99</v>
      </c>
      <c r="C231" s="39">
        <v>49.667598131689658</v>
      </c>
      <c r="D231" s="40">
        <v>1.0451239319257115</v>
      </c>
      <c r="E231" s="40">
        <v>6.9758996035388945</v>
      </c>
      <c r="F231" s="40">
        <v>0.56291424132678292</v>
      </c>
      <c r="G231" s="39">
        <v>5.1247389712187399</v>
      </c>
      <c r="H231" s="40">
        <v>0.12710966739637031</v>
      </c>
      <c r="I231" s="39">
        <v>14.790117727763374</v>
      </c>
      <c r="J231" s="39">
        <v>20.553431456616259</v>
      </c>
      <c r="K231" s="40">
        <v>1.1530662685242163</v>
      </c>
      <c r="L231" s="40"/>
      <c r="M231" s="40"/>
      <c r="N231" s="40"/>
      <c r="O231" s="40"/>
      <c r="P231" s="39">
        <v>99.126999999999995</v>
      </c>
      <c r="Q231" s="39">
        <v>83.725632719368122</v>
      </c>
    </row>
    <row r="232" spans="2:17" x14ac:dyDescent="0.25">
      <c r="B232" t="s">
        <v>99</v>
      </c>
      <c r="C232" s="39">
        <v>49.8120774261157</v>
      </c>
      <c r="D232" s="40">
        <v>0.93810142780851058</v>
      </c>
      <c r="E232" s="40">
        <v>6.9526314198482515</v>
      </c>
      <c r="F232" s="40">
        <v>0.49474522132543358</v>
      </c>
      <c r="G232" s="39">
        <v>5.1449472506877054</v>
      </c>
      <c r="H232" s="40">
        <v>0.13905262839696503</v>
      </c>
      <c r="I232" s="39">
        <v>14.830265106858922</v>
      </c>
      <c r="J232" s="39">
        <v>20.561651703394698</v>
      </c>
      <c r="K232" s="40">
        <v>1.1265278155638183</v>
      </c>
      <c r="L232" s="40"/>
      <c r="M232" s="40"/>
      <c r="N232" s="40"/>
      <c r="O232" s="40"/>
      <c r="P232" s="39">
        <v>99.242999999999995</v>
      </c>
      <c r="Q232" s="39">
        <v>83.708937883214816</v>
      </c>
    </row>
    <row r="233" spans="2:17" x14ac:dyDescent="0.25">
      <c r="B233" t="s">
        <v>99</v>
      </c>
      <c r="C233" s="39">
        <v>49.56258207899787</v>
      </c>
      <c r="D233" s="40">
        <v>0.95666228912011297</v>
      </c>
      <c r="E233" s="40">
        <v>7.0512172946762295</v>
      </c>
      <c r="F233" s="40">
        <v>0.79300939488837252</v>
      </c>
      <c r="G233" s="39">
        <v>5.1419335286392558</v>
      </c>
      <c r="H233" s="40">
        <v>0.11314274169107991</v>
      </c>
      <c r="I233" s="39">
        <v>14.753005354076167</v>
      </c>
      <c r="J233" s="39">
        <v>20.479846449136275</v>
      </c>
      <c r="K233" s="40">
        <v>1.1486008687746236</v>
      </c>
      <c r="L233" s="40"/>
      <c r="M233" s="40"/>
      <c r="N233" s="40"/>
      <c r="O233" s="40"/>
      <c r="P233" s="39">
        <v>98.990000000000009</v>
      </c>
      <c r="Q233" s="39">
        <v>83.645600019382854</v>
      </c>
    </row>
    <row r="234" spans="2:17" x14ac:dyDescent="0.25">
      <c r="B234" t="s">
        <v>99</v>
      </c>
      <c r="C234" s="39">
        <v>50.177083852945579</v>
      </c>
      <c r="D234" s="40">
        <v>0.9268219683743204</v>
      </c>
      <c r="E234" s="40">
        <v>6.6024841622187864</v>
      </c>
      <c r="F234" s="40">
        <v>0.77617598643188501</v>
      </c>
      <c r="G234" s="39">
        <v>5.0700852995460668</v>
      </c>
      <c r="H234" s="40">
        <v>0.11971866114630618</v>
      </c>
      <c r="I234" s="39">
        <v>14.81518431685539</v>
      </c>
      <c r="J234" s="39">
        <v>20.394073926273258</v>
      </c>
      <c r="K234" s="40">
        <v>1.1183718262084101</v>
      </c>
      <c r="L234" s="40"/>
      <c r="M234" s="40"/>
      <c r="N234" s="40"/>
      <c r="O234" s="40"/>
      <c r="P234" s="39">
        <v>100.235</v>
      </c>
      <c r="Q234" s="39">
        <v>83.894094263885606</v>
      </c>
    </row>
    <row r="235" spans="2:17" x14ac:dyDescent="0.25">
      <c r="B235" t="s">
        <v>99</v>
      </c>
      <c r="C235" s="39">
        <v>49.466077232079783</v>
      </c>
      <c r="D235" s="40">
        <v>1.1869436201780417</v>
      </c>
      <c r="E235" s="40">
        <v>7.7403661761440485</v>
      </c>
      <c r="F235" s="40">
        <v>0.60962070288055881</v>
      </c>
      <c r="G235" s="39">
        <v>5.0657058075455712</v>
      </c>
      <c r="H235" s="40">
        <v>0.1524051757201397</v>
      </c>
      <c r="I235" s="39">
        <v>14.181755788368761</v>
      </c>
      <c r="J235" s="39">
        <v>20.360725892730979</v>
      </c>
      <c r="K235" s="40">
        <v>1.2363996043521268</v>
      </c>
      <c r="L235" s="40"/>
      <c r="M235" s="40"/>
      <c r="N235" s="40"/>
      <c r="O235" s="40"/>
      <c r="P235" s="39">
        <v>99.077999999999989</v>
      </c>
      <c r="Q235" s="39">
        <v>83.306916107803346</v>
      </c>
    </row>
    <row r="236" spans="2:17" x14ac:dyDescent="0.25">
      <c r="B236" t="s">
        <v>99</v>
      </c>
      <c r="C236" s="39">
        <v>49.331306990881458</v>
      </c>
      <c r="D236" s="40">
        <v>1.0607902735562309</v>
      </c>
      <c r="E236" s="40">
        <v>7.529888551165147</v>
      </c>
      <c r="F236" s="40">
        <v>0.74062816616008098</v>
      </c>
      <c r="G236" s="39">
        <v>5.0030395136778107</v>
      </c>
      <c r="H236" s="40">
        <v>0.14184397163120568</v>
      </c>
      <c r="I236" s="39">
        <v>14.412360688956433</v>
      </c>
      <c r="J236" s="39">
        <v>20.616008105369808</v>
      </c>
      <c r="K236" s="40">
        <v>1.1641337386018238</v>
      </c>
      <c r="L236" s="40"/>
      <c r="M236" s="40"/>
      <c r="N236" s="40"/>
      <c r="O236" s="40"/>
      <c r="P236" s="39">
        <v>98.7</v>
      </c>
      <c r="Q236" s="39">
        <v>83.70055853035521</v>
      </c>
    </row>
    <row r="237" spans="2:17" x14ac:dyDescent="0.25">
      <c r="B237" t="s">
        <v>99</v>
      </c>
      <c r="C237" s="39">
        <v>49.603611428109758</v>
      </c>
      <c r="D237" s="40">
        <v>0.94325331502034981</v>
      </c>
      <c r="E237" s="40">
        <v>7.0703602338945055</v>
      </c>
      <c r="F237" s="40">
        <v>0.81499510195013092</v>
      </c>
      <c r="G237" s="39">
        <v>4.9283470849028976</v>
      </c>
      <c r="H237" s="40">
        <v>0.11613932679586747</v>
      </c>
      <c r="I237" s="39">
        <v>14.797160140983044</v>
      </c>
      <c r="J237" s="39">
        <v>20.501115947444433</v>
      </c>
      <c r="K237" s="40">
        <v>1.2250174208990197</v>
      </c>
      <c r="L237" s="40"/>
      <c r="M237" s="40"/>
      <c r="N237" s="40"/>
      <c r="O237" s="40"/>
      <c r="P237" s="39">
        <v>99.018999999999991</v>
      </c>
      <c r="Q237" s="39">
        <v>84.257398133277789</v>
      </c>
    </row>
    <row r="238" spans="2:17" x14ac:dyDescent="0.25">
      <c r="B238" t="s">
        <v>99</v>
      </c>
      <c r="C238" s="39">
        <v>49.184041235867959</v>
      </c>
      <c r="D238" s="40">
        <v>1.0741863063897474</v>
      </c>
      <c r="E238" s="40">
        <v>7.3159436631061814</v>
      </c>
      <c r="F238" s="40">
        <v>0.71981556613745967</v>
      </c>
      <c r="G238" s="39">
        <v>5.1051534767595212</v>
      </c>
      <c r="H238" s="40">
        <v>0.11476779655897959</v>
      </c>
      <c r="I238" s="39">
        <v>14.55940240206985</v>
      </c>
      <c r="J238" s="39">
        <v>20.717600749010884</v>
      </c>
      <c r="K238" s="40">
        <v>1.2090888040994254</v>
      </c>
      <c r="L238" s="40"/>
      <c r="M238" s="40"/>
      <c r="N238" s="40"/>
      <c r="O238" s="40"/>
      <c r="P238" s="39">
        <v>99.330999999999989</v>
      </c>
      <c r="Q238" s="39">
        <v>83.562927966752454</v>
      </c>
    </row>
    <row r="239" spans="2:17" x14ac:dyDescent="0.25">
      <c r="B239" t="s">
        <v>99</v>
      </c>
      <c r="C239" s="39">
        <v>49.511107515900378</v>
      </c>
      <c r="D239" s="40">
        <v>0.99295226346603027</v>
      </c>
      <c r="E239" s="40">
        <v>7.4117516203727103</v>
      </c>
      <c r="F239" s="40">
        <v>0.7017401943436099</v>
      </c>
      <c r="G239" s="39">
        <v>4.9809397656147301</v>
      </c>
      <c r="H239" s="40">
        <v>0.13347219834777596</v>
      </c>
      <c r="I239" s="39">
        <v>14.62531724925933</v>
      </c>
      <c r="J239" s="39">
        <v>20.460681314903383</v>
      </c>
      <c r="K239" s="40">
        <v>1.1820378777920462</v>
      </c>
      <c r="L239" s="40"/>
      <c r="M239" s="40"/>
      <c r="N239" s="40"/>
      <c r="O239" s="40"/>
      <c r="P239" s="39">
        <v>98.897000000000006</v>
      </c>
      <c r="Q239" s="39">
        <v>83.959391694997734</v>
      </c>
    </row>
    <row r="240" spans="2:17" x14ac:dyDescent="0.25">
      <c r="B240" t="s">
        <v>99</v>
      </c>
      <c r="C240" s="39">
        <v>49.167137780649334</v>
      </c>
      <c r="D240" s="40">
        <v>1.0246729122920366</v>
      </c>
      <c r="E240" s="40">
        <v>7.6320465191406885</v>
      </c>
      <c r="F240" s="40">
        <v>0.73695687287998712</v>
      </c>
      <c r="G240" s="39">
        <v>5.0920691326118561</v>
      </c>
      <c r="H240" s="40">
        <v>0.13022936520755937</v>
      </c>
      <c r="I240" s="39">
        <v>14.4372879987078</v>
      </c>
      <c r="J240" s="39">
        <v>20.626716200936844</v>
      </c>
      <c r="K240" s="40">
        <v>1.1528832175738974</v>
      </c>
      <c r="L240" s="40"/>
      <c r="M240" s="40"/>
      <c r="N240" s="40"/>
      <c r="O240" s="40"/>
      <c r="P240" s="39">
        <v>99.055999999999997</v>
      </c>
      <c r="Q240" s="39">
        <v>83.482329874548327</v>
      </c>
    </row>
    <row r="241" spans="1:17" x14ac:dyDescent="0.25">
      <c r="B241" t="s">
        <v>99</v>
      </c>
      <c r="C241" s="39">
        <v>49.207502244821768</v>
      </c>
      <c r="D241" s="40">
        <v>1.0391759234036542</v>
      </c>
      <c r="E241" s="40">
        <v>7.5163695430652648</v>
      </c>
      <c r="F241" s="40">
        <v>0.72036078573806694</v>
      </c>
      <c r="G241" s="39">
        <v>5.0294096875409862</v>
      </c>
      <c r="H241" s="40">
        <v>0.12813140026433403</v>
      </c>
      <c r="I241" s="39">
        <v>14.524249119727189</v>
      </c>
      <c r="J241" s="39">
        <v>20.650342524491254</v>
      </c>
      <c r="K241" s="40">
        <v>1.1844587709474659</v>
      </c>
      <c r="L241" s="40"/>
      <c r="M241" s="40"/>
      <c r="N241" s="40"/>
      <c r="O241" s="40"/>
      <c r="P241" s="39">
        <v>99.117000000000019</v>
      </c>
      <c r="Q241" s="39">
        <v>83.734315150583555</v>
      </c>
    </row>
    <row r="242" spans="1:17" x14ac:dyDescent="0.25">
      <c r="B242" t="s">
        <v>99</v>
      </c>
      <c r="C242" s="39">
        <v>49.109058492903685</v>
      </c>
      <c r="D242" s="40">
        <v>1.0657050474933771</v>
      </c>
      <c r="E242" s="40">
        <v>7.5616708804657655</v>
      </c>
      <c r="F242" s="40">
        <v>0.73733090242452926</v>
      </c>
      <c r="G242" s="39">
        <v>5.0716681608026022</v>
      </c>
      <c r="H242" s="40">
        <v>0.17224533376310724</v>
      </c>
      <c r="I242" s="39">
        <v>14.314493790102439</v>
      </c>
      <c r="J242" s="39">
        <v>20.776212012852923</v>
      </c>
      <c r="K242" s="40">
        <v>1.1916153791915549</v>
      </c>
      <c r="L242" s="40"/>
      <c r="M242" s="40"/>
      <c r="N242" s="40"/>
      <c r="O242" s="40"/>
      <c r="P242" s="39">
        <v>99.277000000000015</v>
      </c>
      <c r="Q242" s="39">
        <v>83.419807294109106</v>
      </c>
    </row>
    <row r="243" spans="1:17" x14ac:dyDescent="0.25">
      <c r="B243" t="s">
        <v>99</v>
      </c>
      <c r="C243" s="39">
        <v>49.770722750122921</v>
      </c>
      <c r="D243" s="40">
        <v>1.1900342159922137</v>
      </c>
      <c r="E243" s="40">
        <v>7.3097801547245167</v>
      </c>
      <c r="F243" s="40">
        <v>0.61608854015111236</v>
      </c>
      <c r="G243" s="39">
        <v>4.9648307763317661</v>
      </c>
      <c r="H243" s="40">
        <v>0.11840138068050693</v>
      </c>
      <c r="I243" s="39">
        <v>14.411856192492552</v>
      </c>
      <c r="J243" s="39">
        <v>20.442299394948883</v>
      </c>
      <c r="K243" s="40">
        <v>1.1759865945555432</v>
      </c>
      <c r="L243" s="40"/>
      <c r="M243" s="40"/>
      <c r="N243" s="40"/>
      <c r="O243" s="40"/>
      <c r="P243" s="39">
        <v>99.660999999999987</v>
      </c>
      <c r="Q243" s="39">
        <v>83.804404195014541</v>
      </c>
    </row>
    <row r="244" spans="1:17" x14ac:dyDescent="0.25">
      <c r="B244" t="s">
        <v>100</v>
      </c>
      <c r="C244" s="39"/>
      <c r="D244" s="40">
        <v>0.40157281341720624</v>
      </c>
      <c r="E244" s="40">
        <v>56.227271516478552</v>
      </c>
      <c r="F244" s="40">
        <v>8.192741241318954</v>
      </c>
      <c r="G244" s="39">
        <v>18.538950194224888</v>
      </c>
      <c r="H244" s="40">
        <v>0.17158506574157406</v>
      </c>
      <c r="I244" s="39">
        <v>16.467879168818811</v>
      </c>
      <c r="J244" s="39"/>
      <c r="K244" s="40"/>
      <c r="L244" s="40">
        <v>0.26307824062207119</v>
      </c>
      <c r="M244" s="40"/>
      <c r="N244" s="40"/>
      <c r="O244" s="40"/>
      <c r="P244" s="39">
        <v>98.620471000000009</v>
      </c>
      <c r="Q244" s="39">
        <v>61.29221399779329</v>
      </c>
    </row>
    <row r="245" spans="1:17" x14ac:dyDescent="0.25">
      <c r="B245" t="s">
        <v>100</v>
      </c>
      <c r="C245" s="39"/>
      <c r="D245" s="40">
        <v>0.4547662312673304</v>
      </c>
      <c r="E245" s="40">
        <v>55.338072198248106</v>
      </c>
      <c r="F245" s="40">
        <v>8.3575833947999776</v>
      </c>
      <c r="G245" s="39">
        <v>18.952265536545674</v>
      </c>
      <c r="H245" s="40">
        <v>0.1461614308731029</v>
      </c>
      <c r="I245" s="39">
        <v>16.751151208265807</v>
      </c>
      <c r="J245" s="39"/>
      <c r="K245" s="40"/>
      <c r="L245" s="40">
        <v>0.29753453766309179</v>
      </c>
      <c r="M245" s="40"/>
      <c r="N245" s="40"/>
      <c r="O245" s="40"/>
      <c r="P245" s="39">
        <v>98.931708</v>
      </c>
      <c r="Q245" s="39">
        <v>61.173657729194943</v>
      </c>
    </row>
    <row r="246" spans="1:17" x14ac:dyDescent="0.25">
      <c r="B246" t="s">
        <v>100</v>
      </c>
      <c r="C246" s="39"/>
      <c r="D246" s="40">
        <v>0.44088577808664448</v>
      </c>
      <c r="E246" s="40">
        <v>55.478807875436559</v>
      </c>
      <c r="F246" s="40">
        <v>8.4109403617692067</v>
      </c>
      <c r="G246" s="39">
        <v>18.952248710613592</v>
      </c>
      <c r="H246" s="40">
        <v>0.13152946133759116</v>
      </c>
      <c r="I246" s="39">
        <v>16.585587812756405</v>
      </c>
      <c r="J246" s="39"/>
      <c r="K246" s="40"/>
      <c r="L246" s="40">
        <v>0.28435231490853452</v>
      </c>
      <c r="M246" s="40"/>
      <c r="N246" s="40"/>
      <c r="O246" s="40"/>
      <c r="P246" s="39">
        <v>99.148128999999997</v>
      </c>
      <c r="Q246" s="39">
        <v>60.937498162685891</v>
      </c>
    </row>
    <row r="247" spans="1:17" x14ac:dyDescent="0.25">
      <c r="B247" t="s">
        <v>100</v>
      </c>
      <c r="C247" s="39">
        <v>0.05</v>
      </c>
      <c r="D247" s="40">
        <v>0.31</v>
      </c>
      <c r="E247" s="40">
        <v>55.619</v>
      </c>
      <c r="F247" s="40">
        <v>7.9409999999999998</v>
      </c>
      <c r="G247" s="39">
        <v>19.216000000000001</v>
      </c>
      <c r="H247" s="40">
        <v>0.152</v>
      </c>
      <c r="I247" s="39">
        <v>16.602</v>
      </c>
      <c r="J247" s="39"/>
      <c r="K247" s="40"/>
      <c r="L247" s="40"/>
      <c r="M247" s="40"/>
      <c r="N247" s="40"/>
      <c r="O247" s="40"/>
      <c r="P247" s="40">
        <v>99.894999999999996</v>
      </c>
      <c r="Q247" s="39">
        <v>60.631632922488919</v>
      </c>
    </row>
    <row r="248" spans="1:17" x14ac:dyDescent="0.25">
      <c r="B248" t="s">
        <v>106</v>
      </c>
      <c r="C248" s="39">
        <v>44.354858800028147</v>
      </c>
      <c r="D248" s="40">
        <v>4.472550612180191</v>
      </c>
      <c r="E248" s="40">
        <v>9.4568869091771539</v>
      </c>
      <c r="F248" s="40">
        <v>1.0057799003914412</v>
      </c>
      <c r="G248" s="39">
        <v>3.900558356769956</v>
      </c>
      <c r="H248" s="40">
        <v>4.4204193199682773E-2</v>
      </c>
      <c r="I248" s="39">
        <v>13.798681659090606</v>
      </c>
      <c r="J248" s="39">
        <v>22.488954147922929</v>
      </c>
      <c r="K248" s="40">
        <v>0.47752542123988556</v>
      </c>
      <c r="L248" s="40"/>
      <c r="M248" s="40"/>
      <c r="N248" s="40"/>
      <c r="O248" s="40"/>
      <c r="P248" s="39">
        <v>100.553809</v>
      </c>
      <c r="Q248" s="39">
        <v>86.31292696021589</v>
      </c>
    </row>
    <row r="249" spans="1:17" x14ac:dyDescent="0.25">
      <c r="B249" t="s">
        <v>106</v>
      </c>
      <c r="C249" s="39">
        <v>41.894867536997438</v>
      </c>
      <c r="D249" s="40">
        <v>5.859071263910316</v>
      </c>
      <c r="E249" s="40">
        <v>11.56926073648858</v>
      </c>
      <c r="F249" s="40">
        <v>0.77124103306849412</v>
      </c>
      <c r="G249" s="39">
        <v>4.8977225374293569</v>
      </c>
      <c r="H249" s="40">
        <v>7.1825190104219033E-2</v>
      </c>
      <c r="I249" s="39">
        <v>11.597353513490161</v>
      </c>
      <c r="J249" s="39">
        <v>22.662036209346102</v>
      </c>
      <c r="K249" s="40">
        <v>0.67662197916532441</v>
      </c>
      <c r="L249" s="40"/>
      <c r="M249" s="40"/>
      <c r="N249" s="40"/>
      <c r="O249" s="40"/>
      <c r="P249" s="39">
        <v>100.737638</v>
      </c>
      <c r="Q249" s="39">
        <v>80.846716931227363</v>
      </c>
    </row>
    <row r="250" spans="1:17" x14ac:dyDescent="0.25">
      <c r="B250" t="s">
        <v>106</v>
      </c>
      <c r="C250" s="39">
        <v>41.717004760829397</v>
      </c>
      <c r="D250" s="40">
        <v>7.0688333700987531</v>
      </c>
      <c r="E250" s="40">
        <v>10.327425153228731</v>
      </c>
      <c r="F250" s="40">
        <v>0.90048613023808366</v>
      </c>
      <c r="G250" s="39">
        <v>4.7436807936080951</v>
      </c>
      <c r="H250" s="40">
        <v>3.8218590233609795E-2</v>
      </c>
      <c r="I250" s="39">
        <v>11.954857496976542</v>
      </c>
      <c r="J250" s="39">
        <v>22.507197011757462</v>
      </c>
      <c r="K250" s="40">
        <v>0.7422966930293261</v>
      </c>
      <c r="L250" s="40"/>
      <c r="M250" s="40"/>
      <c r="N250" s="40"/>
      <c r="O250" s="40"/>
      <c r="P250" s="39">
        <v>100.882842</v>
      </c>
      <c r="Q250" s="39">
        <v>81.793193562644234</v>
      </c>
    </row>
    <row r="251" spans="1:17" x14ac:dyDescent="0.25">
      <c r="B251" t="s">
        <v>106</v>
      </c>
      <c r="C251" s="39">
        <v>38.328219340789865</v>
      </c>
      <c r="D251" s="40">
        <v>6.6999901019499157</v>
      </c>
      <c r="E251" s="40">
        <v>14.097792734831238</v>
      </c>
      <c r="F251" s="40">
        <v>1.3075324161140254</v>
      </c>
      <c r="G251" s="39">
        <v>5.9576363456399086</v>
      </c>
      <c r="H251" s="40">
        <v>9.700089082450758E-2</v>
      </c>
      <c r="I251" s="39">
        <v>11.832129070573098</v>
      </c>
      <c r="J251" s="39">
        <v>20.985845788379692</v>
      </c>
      <c r="K251" s="40">
        <v>0.68890428585568642</v>
      </c>
      <c r="L251" s="40"/>
      <c r="M251" s="40"/>
      <c r="N251" s="40"/>
      <c r="O251" s="40"/>
      <c r="P251" s="39">
        <v>101.03</v>
      </c>
      <c r="Q251" s="39">
        <v>83.482329874548327</v>
      </c>
    </row>
    <row r="252" spans="1:17" x14ac:dyDescent="0.25">
      <c r="A252" s="53"/>
      <c r="B252" s="53" t="s">
        <v>106</v>
      </c>
      <c r="C252" s="61">
        <v>43.140862279121279</v>
      </c>
      <c r="D252" s="62">
        <v>5.9976807561221266</v>
      </c>
      <c r="E252" s="62">
        <v>9.7747704294070221</v>
      </c>
      <c r="F252" s="62">
        <v>0.74349177481198625</v>
      </c>
      <c r="G252" s="61">
        <v>4.4752440765957662</v>
      </c>
      <c r="H252" s="62">
        <v>7.0719632868288931E-2</v>
      </c>
      <c r="I252" s="61">
        <v>12.3752620985702</v>
      </c>
      <c r="J252" s="61">
        <v>22.717088993443884</v>
      </c>
      <c r="K252" s="62">
        <v>0.70487995905943923</v>
      </c>
      <c r="L252" s="62"/>
      <c r="M252" s="62"/>
      <c r="N252" s="62"/>
      <c r="O252" s="62"/>
      <c r="P252" s="61">
        <v>100.199898</v>
      </c>
      <c r="Q252" s="61">
        <v>83.134824617841929</v>
      </c>
    </row>
    <row r="253" spans="1:17" x14ac:dyDescent="0.25">
      <c r="A253" s="35" t="s">
        <v>107</v>
      </c>
      <c r="B253" t="s">
        <v>98</v>
      </c>
      <c r="C253" s="39">
        <v>38.29</v>
      </c>
      <c r="D253" s="40">
        <v>2.1999999999999999E-2</v>
      </c>
      <c r="E253" s="40"/>
      <c r="F253" s="40"/>
      <c r="G253" s="39">
        <v>17.631</v>
      </c>
      <c r="H253" s="40">
        <v>0.25800000000000001</v>
      </c>
      <c r="I253" s="39">
        <v>43.031999999999996</v>
      </c>
      <c r="J253" s="40">
        <v>6.9000000000000006E-2</v>
      </c>
      <c r="K253" s="40"/>
      <c r="L253" s="40"/>
      <c r="M253" s="40"/>
      <c r="N253" s="40"/>
      <c r="O253" s="40"/>
      <c r="P253" s="39">
        <v>99.305000000000007</v>
      </c>
      <c r="Q253" s="39">
        <v>81.311202644195859</v>
      </c>
    </row>
    <row r="254" spans="1:17" x14ac:dyDescent="0.25">
      <c r="B254" t="s">
        <v>98</v>
      </c>
      <c r="C254" s="39">
        <v>39.097000000000001</v>
      </c>
      <c r="D254" s="40">
        <v>3.5999999999999997E-2</v>
      </c>
      <c r="E254" s="40">
        <v>1.7000000000000001E-2</v>
      </c>
      <c r="F254" s="40"/>
      <c r="G254" s="39">
        <v>17.981000000000002</v>
      </c>
      <c r="H254" s="40">
        <v>0.26100000000000001</v>
      </c>
      <c r="I254" s="39">
        <v>43.188000000000002</v>
      </c>
      <c r="J254" s="40">
        <v>7.8E-2</v>
      </c>
      <c r="K254" s="40"/>
      <c r="L254" s="40"/>
      <c r="M254" s="40"/>
      <c r="N254" s="40"/>
      <c r="O254" s="40"/>
      <c r="P254" s="39">
        <v>100.65900000000001</v>
      </c>
      <c r="Q254" s="39">
        <v>81.066258842697039</v>
      </c>
    </row>
    <row r="255" spans="1:17" x14ac:dyDescent="0.25">
      <c r="B255" t="s">
        <v>98</v>
      </c>
      <c r="C255" s="39">
        <v>38.597999999999999</v>
      </c>
      <c r="D255" s="40">
        <v>8.0000000000000002E-3</v>
      </c>
      <c r="E255" s="40"/>
      <c r="F255" s="40"/>
      <c r="G255" s="39">
        <v>17.908999999999999</v>
      </c>
      <c r="H255" s="40">
        <v>0.245</v>
      </c>
      <c r="I255" s="39">
        <v>43.133000000000003</v>
      </c>
      <c r="J255" s="40">
        <v>6.5000000000000002E-2</v>
      </c>
      <c r="K255" s="40">
        <v>0.01</v>
      </c>
      <c r="L255" s="40"/>
      <c r="M255" s="40"/>
      <c r="N255" s="40"/>
      <c r="O255" s="40"/>
      <c r="P255" s="39">
        <v>99.944000000000003</v>
      </c>
      <c r="Q255" s="39">
        <v>81.108247579866543</v>
      </c>
    </row>
    <row r="256" spans="1:17" x14ac:dyDescent="0.25">
      <c r="B256" t="s">
        <v>98</v>
      </c>
      <c r="C256" s="39">
        <v>39.110999999999997</v>
      </c>
      <c r="D256" s="40"/>
      <c r="E256" s="40"/>
      <c r="F256" s="40"/>
      <c r="G256" s="39">
        <v>18.219000000000001</v>
      </c>
      <c r="H256" s="40">
        <v>0.25</v>
      </c>
      <c r="I256" s="39">
        <v>42.887999999999998</v>
      </c>
      <c r="J256" s="40">
        <v>4.7E-2</v>
      </c>
      <c r="K256" s="40"/>
      <c r="L256" s="40"/>
      <c r="M256" s="40"/>
      <c r="N256" s="40"/>
      <c r="O256" s="40"/>
      <c r="P256" s="39">
        <v>100.47799999999999</v>
      </c>
      <c r="Q256" s="39">
        <v>80.75550800600935</v>
      </c>
    </row>
    <row r="257" spans="2:17" x14ac:dyDescent="0.25">
      <c r="B257" t="s">
        <v>98</v>
      </c>
      <c r="C257" s="39">
        <v>39.328000000000003</v>
      </c>
      <c r="D257" s="40">
        <v>8.9999999999999993E-3</v>
      </c>
      <c r="E257" s="40">
        <v>2.1999999999999999E-2</v>
      </c>
      <c r="F257" s="40"/>
      <c r="G257" s="39">
        <v>17.827000000000002</v>
      </c>
      <c r="H257" s="40">
        <v>0.254</v>
      </c>
      <c r="I257" s="39">
        <v>43.185000000000002</v>
      </c>
      <c r="J257" s="40">
        <v>6.6000000000000003E-2</v>
      </c>
      <c r="K257" s="40"/>
      <c r="L257" s="40"/>
      <c r="M257" s="40"/>
      <c r="N257" s="40"/>
      <c r="O257" s="40"/>
      <c r="P257" s="39">
        <v>100.68</v>
      </c>
      <c r="Q257" s="39">
        <v>81.196868722148452</v>
      </c>
    </row>
    <row r="258" spans="2:17" x14ac:dyDescent="0.25">
      <c r="B258" t="s">
        <v>98</v>
      </c>
      <c r="C258" s="39">
        <v>39.268000000000001</v>
      </c>
      <c r="D258" s="40">
        <v>2.7E-2</v>
      </c>
      <c r="E258" s="40">
        <v>3.5999999999999997E-2</v>
      </c>
      <c r="F258" s="40"/>
      <c r="G258" s="39">
        <v>17.917999999999999</v>
      </c>
      <c r="H258" s="40">
        <v>0.20499999999999999</v>
      </c>
      <c r="I258" s="39">
        <v>43.258000000000003</v>
      </c>
      <c r="J258" s="40">
        <v>7.3999999999999996E-2</v>
      </c>
      <c r="K258" s="40"/>
      <c r="L258" s="40"/>
      <c r="M258" s="40"/>
      <c r="N258" s="40"/>
      <c r="O258" s="40"/>
      <c r="P258" s="39">
        <v>100.789</v>
      </c>
      <c r="Q258" s="39">
        <v>81.144863309874253</v>
      </c>
    </row>
    <row r="259" spans="2:17" x14ac:dyDescent="0.25">
      <c r="B259" t="s">
        <v>98</v>
      </c>
      <c r="C259" s="39">
        <v>38.31</v>
      </c>
      <c r="D259" s="40">
        <v>8.9999999999999993E-3</v>
      </c>
      <c r="E259" s="40"/>
      <c r="F259" s="40">
        <v>1.9E-2</v>
      </c>
      <c r="G259" s="39">
        <v>17.475999999999999</v>
      </c>
      <c r="H259" s="40">
        <v>0.25700000000000001</v>
      </c>
      <c r="I259" s="39">
        <v>43.295000000000002</v>
      </c>
      <c r="J259" s="40">
        <v>0.05</v>
      </c>
      <c r="K259" s="40"/>
      <c r="L259" s="40"/>
      <c r="M259" s="40"/>
      <c r="N259" s="40"/>
      <c r="O259" s="40"/>
      <c r="P259" s="39">
        <v>99.412999999999997</v>
      </c>
      <c r="Q259" s="39">
        <v>81.53692003352198</v>
      </c>
    </row>
    <row r="260" spans="2:17" x14ac:dyDescent="0.25">
      <c r="B260" t="s">
        <v>98</v>
      </c>
      <c r="C260" s="39">
        <v>38.53</v>
      </c>
      <c r="D260" s="40">
        <v>3.1E-2</v>
      </c>
      <c r="E260" s="40"/>
      <c r="F260" s="40">
        <v>2.4E-2</v>
      </c>
      <c r="G260" s="39">
        <v>17.472999999999999</v>
      </c>
      <c r="H260" s="40">
        <v>0.218</v>
      </c>
      <c r="I260" s="39">
        <v>42.898000000000003</v>
      </c>
      <c r="J260" s="40">
        <v>5.1999999999999998E-2</v>
      </c>
      <c r="K260" s="40">
        <v>1.6E-2</v>
      </c>
      <c r="L260" s="40"/>
      <c r="M260" s="40"/>
      <c r="N260" s="40"/>
      <c r="O260" s="40"/>
      <c r="P260" s="39">
        <v>99.233000000000004</v>
      </c>
      <c r="Q260" s="39">
        <v>81.400437553309217</v>
      </c>
    </row>
    <row r="261" spans="2:17" x14ac:dyDescent="0.25">
      <c r="B261" t="s">
        <v>98</v>
      </c>
      <c r="C261" s="39">
        <v>38.707000000000001</v>
      </c>
      <c r="D261" s="40">
        <v>1.9E-2</v>
      </c>
      <c r="E261" s="40"/>
      <c r="F261" s="40"/>
      <c r="G261" s="39">
        <v>17.805</v>
      </c>
      <c r="H261" s="40">
        <v>0.245</v>
      </c>
      <c r="I261" s="39">
        <v>43.189</v>
      </c>
      <c r="J261" s="40">
        <v>6.3E-2</v>
      </c>
      <c r="K261" s="40"/>
      <c r="L261" s="40"/>
      <c r="M261" s="40"/>
      <c r="N261" s="40"/>
      <c r="O261" s="40"/>
      <c r="P261" s="39">
        <v>100.012</v>
      </c>
      <c r="Q261" s="39">
        <v>81.217127483545966</v>
      </c>
    </row>
    <row r="262" spans="2:17" x14ac:dyDescent="0.25">
      <c r="B262" t="s">
        <v>98</v>
      </c>
      <c r="C262" s="39">
        <v>39.024999999999999</v>
      </c>
      <c r="D262" s="40"/>
      <c r="E262" s="40"/>
      <c r="F262" s="40"/>
      <c r="G262" s="39">
        <v>17.712</v>
      </c>
      <c r="H262" s="40">
        <v>0.249</v>
      </c>
      <c r="I262" s="39">
        <v>43.152999999999999</v>
      </c>
      <c r="J262" s="40">
        <v>5.8999999999999997E-2</v>
      </c>
      <c r="K262" s="40"/>
      <c r="L262" s="40"/>
      <c r="M262" s="40"/>
      <c r="N262" s="40"/>
      <c r="O262" s="40"/>
      <c r="P262" s="39">
        <v>100.164</v>
      </c>
      <c r="Q262" s="39">
        <v>81.284203271796088</v>
      </c>
    </row>
    <row r="263" spans="2:17" x14ac:dyDescent="0.25">
      <c r="B263" t="s">
        <v>98</v>
      </c>
      <c r="C263" s="39">
        <v>38.593000000000004</v>
      </c>
      <c r="D263" s="40"/>
      <c r="E263" s="40"/>
      <c r="F263" s="40"/>
      <c r="G263" s="39">
        <v>17.625</v>
      </c>
      <c r="H263" s="40">
        <v>0.25700000000000001</v>
      </c>
      <c r="I263" s="39">
        <v>42.883000000000003</v>
      </c>
      <c r="J263" s="40">
        <v>6.4000000000000001E-2</v>
      </c>
      <c r="K263" s="40"/>
      <c r="L263" s="40"/>
      <c r="M263" s="40"/>
      <c r="N263" s="40"/>
      <c r="O263" s="40"/>
      <c r="P263" s="39">
        <v>99.418999999999997</v>
      </c>
      <c r="Q263" s="39">
        <v>81.263619979599468</v>
      </c>
    </row>
    <row r="264" spans="2:17" x14ac:dyDescent="0.25">
      <c r="B264" t="s">
        <v>98</v>
      </c>
      <c r="C264" s="39">
        <v>38.732999999999997</v>
      </c>
      <c r="D264" s="40"/>
      <c r="E264" s="40"/>
      <c r="F264" s="40"/>
      <c r="G264" s="39">
        <v>18.091000000000001</v>
      </c>
      <c r="H264" s="40">
        <v>0.215</v>
      </c>
      <c r="I264" s="39">
        <v>43.125999999999998</v>
      </c>
      <c r="J264" s="40">
        <v>7.4999999999999997E-2</v>
      </c>
      <c r="K264" s="40"/>
      <c r="L264" s="40"/>
      <c r="M264" s="40"/>
      <c r="N264" s="40"/>
      <c r="O264" s="40"/>
      <c r="P264" s="39">
        <v>100.254</v>
      </c>
      <c r="Q264" s="39">
        <v>80.950325807997061</v>
      </c>
    </row>
    <row r="265" spans="2:17" x14ac:dyDescent="0.25">
      <c r="B265" t="s">
        <v>98</v>
      </c>
      <c r="C265" s="39">
        <v>39.058999999999997</v>
      </c>
      <c r="D265" s="40"/>
      <c r="E265" s="40"/>
      <c r="F265" s="40"/>
      <c r="G265" s="39">
        <v>18.065999999999999</v>
      </c>
      <c r="H265" s="40">
        <v>0.249</v>
      </c>
      <c r="I265" s="39">
        <v>42.954000000000001</v>
      </c>
      <c r="J265" s="40">
        <v>6.9000000000000006E-2</v>
      </c>
      <c r="K265" s="40"/>
      <c r="L265" s="40"/>
      <c r="M265" s="40"/>
      <c r="N265" s="40"/>
      <c r="O265" s="40"/>
      <c r="P265" s="39">
        <v>100.38800000000001</v>
      </c>
      <c r="Q265" s="39">
        <v>80.909992101976997</v>
      </c>
    </row>
    <row r="266" spans="2:17" x14ac:dyDescent="0.25">
      <c r="B266" t="s">
        <v>98</v>
      </c>
      <c r="C266" s="39">
        <v>38.734999999999999</v>
      </c>
      <c r="D266" s="40"/>
      <c r="E266" s="40"/>
      <c r="F266" s="40"/>
      <c r="G266" s="39">
        <v>18.248000000000001</v>
      </c>
      <c r="H266" s="40">
        <v>0.23100000000000001</v>
      </c>
      <c r="I266" s="39">
        <v>43.03</v>
      </c>
      <c r="J266" s="40">
        <v>5.6000000000000001E-2</v>
      </c>
      <c r="K266" s="40"/>
      <c r="L266" s="40"/>
      <c r="M266" s="40"/>
      <c r="N266" s="40"/>
      <c r="O266" s="40"/>
      <c r="P266" s="39">
        <v>100.28700000000001</v>
      </c>
      <c r="Q266" s="39">
        <v>80.782146756253653</v>
      </c>
    </row>
    <row r="267" spans="2:17" x14ac:dyDescent="0.25">
      <c r="B267" t="s">
        <v>98</v>
      </c>
      <c r="C267" s="39">
        <v>38.755000000000003</v>
      </c>
      <c r="D267" s="40"/>
      <c r="E267" s="40"/>
      <c r="F267" s="40"/>
      <c r="G267" s="39">
        <v>17.870999999999999</v>
      </c>
      <c r="H267" s="40">
        <v>0.22900000000000001</v>
      </c>
      <c r="I267" s="39">
        <v>43.045999999999999</v>
      </c>
      <c r="J267" s="40">
        <v>5.8999999999999997E-2</v>
      </c>
      <c r="K267" s="40"/>
      <c r="L267" s="40"/>
      <c r="M267" s="40"/>
      <c r="N267" s="40"/>
      <c r="O267" s="40"/>
      <c r="P267" s="39">
        <v>99.933999999999997</v>
      </c>
      <c r="Q267" s="39">
        <v>81.109857006731019</v>
      </c>
    </row>
    <row r="268" spans="2:17" x14ac:dyDescent="0.25">
      <c r="B268" t="s">
        <v>98</v>
      </c>
      <c r="C268" s="39">
        <v>38.976999999999997</v>
      </c>
      <c r="D268" s="40"/>
      <c r="E268" s="40"/>
      <c r="F268" s="40">
        <v>2.4E-2</v>
      </c>
      <c r="G268" s="39">
        <v>17.795000000000002</v>
      </c>
      <c r="H268" s="40">
        <v>0.247</v>
      </c>
      <c r="I268" s="39">
        <v>42.951000000000001</v>
      </c>
      <c r="J268" s="40">
        <v>7.4999999999999997E-2</v>
      </c>
      <c r="K268" s="40"/>
      <c r="L268" s="40"/>
      <c r="M268" s="40"/>
      <c r="N268" s="40"/>
      <c r="O268" s="40"/>
      <c r="P268" s="39">
        <v>100.05</v>
      </c>
      <c r="Q268" s="39">
        <v>81.141283143859937</v>
      </c>
    </row>
    <row r="269" spans="2:17" x14ac:dyDescent="0.25">
      <c r="B269" t="s">
        <v>98</v>
      </c>
      <c r="C269" s="39">
        <v>38.884999999999998</v>
      </c>
      <c r="D269" s="40"/>
      <c r="E269" s="40"/>
      <c r="F269" s="40"/>
      <c r="G269" s="39">
        <v>17.504000000000001</v>
      </c>
      <c r="H269" s="40">
        <v>0.251</v>
      </c>
      <c r="I269" s="39">
        <v>42.975000000000001</v>
      </c>
      <c r="J269" s="40">
        <v>7.3999999999999996E-2</v>
      </c>
      <c r="K269" s="40"/>
      <c r="L269" s="40"/>
      <c r="M269" s="40"/>
      <c r="N269" s="40"/>
      <c r="O269" s="40"/>
      <c r="P269" s="39">
        <v>99.677999999999997</v>
      </c>
      <c r="Q269" s="39">
        <v>81.400751748006911</v>
      </c>
    </row>
    <row r="270" spans="2:17" x14ac:dyDescent="0.25">
      <c r="B270" t="s">
        <v>98</v>
      </c>
      <c r="C270" s="39">
        <v>38.820999999999998</v>
      </c>
      <c r="D270" s="40"/>
      <c r="E270" s="40">
        <v>4.2999999999999997E-2</v>
      </c>
      <c r="F270" s="40"/>
      <c r="G270" s="39">
        <v>17.837</v>
      </c>
      <c r="H270" s="40">
        <v>0.222</v>
      </c>
      <c r="I270" s="39">
        <v>42.841000000000001</v>
      </c>
      <c r="J270" s="40">
        <v>6.0999999999999999E-2</v>
      </c>
      <c r="K270" s="40"/>
      <c r="L270" s="40"/>
      <c r="M270" s="40"/>
      <c r="N270" s="40"/>
      <c r="O270" s="40"/>
      <c r="P270" s="39">
        <v>99.838999999999999</v>
      </c>
      <c r="Q270" s="39">
        <v>81.065853665372799</v>
      </c>
    </row>
    <row r="271" spans="2:17" x14ac:dyDescent="0.25">
      <c r="B271" t="s">
        <v>98</v>
      </c>
      <c r="C271" s="39">
        <v>38.973999999999997</v>
      </c>
      <c r="D271" s="40">
        <v>3.1E-2</v>
      </c>
      <c r="E271" s="40"/>
      <c r="F271" s="40">
        <v>1.2E-2</v>
      </c>
      <c r="G271" s="39">
        <v>17.963999999999999</v>
      </c>
      <c r="H271" s="40">
        <v>0.23200000000000001</v>
      </c>
      <c r="I271" s="39">
        <v>42.96</v>
      </c>
      <c r="J271" s="40">
        <v>6.5000000000000002E-2</v>
      </c>
      <c r="K271" s="40"/>
      <c r="L271" s="40"/>
      <c r="M271" s="40"/>
      <c r="N271" s="40"/>
      <c r="O271" s="40"/>
      <c r="P271" s="39">
        <v>100.223</v>
      </c>
      <c r="Q271" s="39">
        <v>80.9994419414964</v>
      </c>
    </row>
    <row r="272" spans="2:17" x14ac:dyDescent="0.25">
      <c r="B272" t="s">
        <v>98</v>
      </c>
      <c r="C272" s="39">
        <v>38.540999999999997</v>
      </c>
      <c r="D272" s="40">
        <v>0.03</v>
      </c>
      <c r="E272" s="40"/>
      <c r="F272" s="40"/>
      <c r="G272" s="39">
        <v>18.193999999999999</v>
      </c>
      <c r="H272" s="40">
        <v>0.246</v>
      </c>
      <c r="I272" s="39">
        <v>43.116999999999997</v>
      </c>
      <c r="J272" s="40">
        <v>6.8000000000000005E-2</v>
      </c>
      <c r="K272" s="40"/>
      <c r="L272" s="40"/>
      <c r="M272" s="40"/>
      <c r="N272" s="40"/>
      <c r="O272" s="40"/>
      <c r="P272" s="39">
        <v>100.199</v>
      </c>
      <c r="Q272" s="39">
        <v>80.859393667859422</v>
      </c>
    </row>
    <row r="273" spans="2:17" x14ac:dyDescent="0.25">
      <c r="B273" t="s">
        <v>98</v>
      </c>
      <c r="C273" s="39">
        <v>38.843000000000004</v>
      </c>
      <c r="D273" s="40"/>
      <c r="E273" s="40"/>
      <c r="F273" s="40"/>
      <c r="G273" s="39">
        <v>17.777999999999999</v>
      </c>
      <c r="H273" s="40">
        <v>0.25600000000000001</v>
      </c>
      <c r="I273" s="39">
        <v>42.892000000000003</v>
      </c>
      <c r="J273" s="40">
        <v>6.3E-2</v>
      </c>
      <c r="K273" s="40">
        <v>1.2E-2</v>
      </c>
      <c r="L273" s="40"/>
      <c r="M273" s="40"/>
      <c r="N273" s="40"/>
      <c r="O273" s="40"/>
      <c r="P273" s="39">
        <v>99.796000000000006</v>
      </c>
      <c r="Q273" s="39">
        <v>81.134873414870967</v>
      </c>
    </row>
    <row r="274" spans="2:17" x14ac:dyDescent="0.25">
      <c r="B274" t="s">
        <v>98</v>
      </c>
      <c r="C274" s="39">
        <v>39.226999999999997</v>
      </c>
      <c r="D274" s="40"/>
      <c r="E274" s="40"/>
      <c r="F274" s="40"/>
      <c r="G274" s="39">
        <v>18.167999999999999</v>
      </c>
      <c r="H274" s="40">
        <v>0.25600000000000001</v>
      </c>
      <c r="I274" s="39">
        <v>42.942</v>
      </c>
      <c r="J274" s="40">
        <v>6.2E-2</v>
      </c>
      <c r="K274" s="40"/>
      <c r="L274" s="40"/>
      <c r="M274" s="40"/>
      <c r="N274" s="40"/>
      <c r="O274" s="40"/>
      <c r="P274" s="39">
        <v>100.605</v>
      </c>
      <c r="Q274" s="39">
        <v>80.818548927302288</v>
      </c>
    </row>
    <row r="275" spans="2:17" x14ac:dyDescent="0.25">
      <c r="B275" t="s">
        <v>98</v>
      </c>
      <c r="C275" s="39">
        <v>39.023000000000003</v>
      </c>
      <c r="D275" s="40"/>
      <c r="E275" s="40"/>
      <c r="F275" s="40"/>
      <c r="G275" s="39">
        <v>17.652999999999999</v>
      </c>
      <c r="H275" s="40">
        <v>0.22700000000000001</v>
      </c>
      <c r="I275" s="39">
        <v>42.991999999999997</v>
      </c>
      <c r="J275" s="40">
        <v>6.4000000000000001E-2</v>
      </c>
      <c r="K275" s="40"/>
      <c r="L275" s="40"/>
      <c r="M275" s="40"/>
      <c r="N275" s="40"/>
      <c r="O275" s="40"/>
      <c r="P275" s="39">
        <v>99.959000000000003</v>
      </c>
      <c r="Q275" s="39">
        <v>81.278098252289482</v>
      </c>
    </row>
    <row r="276" spans="2:17" x14ac:dyDescent="0.25">
      <c r="B276" t="s">
        <v>98</v>
      </c>
      <c r="C276" s="39">
        <v>40.457000000000001</v>
      </c>
      <c r="D276" s="40">
        <v>0.02</v>
      </c>
      <c r="E276" s="40">
        <v>1.4E-2</v>
      </c>
      <c r="F276" s="40"/>
      <c r="G276" s="39">
        <v>9.9380000000000006</v>
      </c>
      <c r="H276" s="40">
        <v>0.13500000000000001</v>
      </c>
      <c r="I276" s="39">
        <v>48.847999999999999</v>
      </c>
      <c r="J276" s="40">
        <v>5.8000000000000003E-2</v>
      </c>
      <c r="K276" s="40"/>
      <c r="L276" s="40"/>
      <c r="M276" s="40"/>
      <c r="N276" s="40"/>
      <c r="O276" s="40"/>
      <c r="P276" s="39">
        <v>99.47</v>
      </c>
      <c r="Q276" s="39">
        <v>89.756176107291424</v>
      </c>
    </row>
    <row r="277" spans="2:17" x14ac:dyDescent="0.25">
      <c r="B277" t="s">
        <v>98</v>
      </c>
      <c r="C277" s="39">
        <v>38.887</v>
      </c>
      <c r="D277" s="40">
        <v>0.01</v>
      </c>
      <c r="E277" s="40"/>
      <c r="F277" s="40"/>
      <c r="G277" s="39">
        <v>17.89</v>
      </c>
      <c r="H277" s="40">
        <v>0.253</v>
      </c>
      <c r="I277" s="39">
        <v>42.752000000000002</v>
      </c>
      <c r="J277" s="40">
        <v>6.6000000000000003E-2</v>
      </c>
      <c r="K277" s="40"/>
      <c r="L277" s="40"/>
      <c r="M277" s="40"/>
      <c r="N277" s="40"/>
      <c r="O277" s="40"/>
      <c r="P277" s="39">
        <v>99.858000000000004</v>
      </c>
      <c r="Q277" s="39">
        <v>80.988271969984552</v>
      </c>
    </row>
    <row r="278" spans="2:17" x14ac:dyDescent="0.25">
      <c r="B278" t="s">
        <v>98</v>
      </c>
      <c r="C278" s="39">
        <v>38.704999999999998</v>
      </c>
      <c r="D278" s="40"/>
      <c r="E278" s="40">
        <v>1.6E-2</v>
      </c>
      <c r="F278" s="40"/>
      <c r="G278" s="39">
        <v>17.466000000000001</v>
      </c>
      <c r="H278" s="40">
        <v>0.26500000000000001</v>
      </c>
      <c r="I278" s="39">
        <v>42.567999999999998</v>
      </c>
      <c r="J278" s="40">
        <v>7.0999999999999994E-2</v>
      </c>
      <c r="K278" s="40"/>
      <c r="L278" s="40"/>
      <c r="M278" s="40"/>
      <c r="N278" s="40"/>
      <c r="O278" s="40"/>
      <c r="P278" s="39">
        <v>99.096999999999994</v>
      </c>
      <c r="Q278" s="39">
        <v>81.289331017132767</v>
      </c>
    </row>
    <row r="279" spans="2:17" x14ac:dyDescent="0.25">
      <c r="B279" s="64" t="s">
        <v>98</v>
      </c>
      <c r="C279" s="39">
        <v>38.758974841026692</v>
      </c>
      <c r="D279" s="40"/>
      <c r="E279" s="63">
        <v>1.3264319087728906E-2</v>
      </c>
      <c r="F279" s="63">
        <v>3.1634112263783962E-3</v>
      </c>
      <c r="G279" s="39">
        <v>17.82553972469757</v>
      </c>
      <c r="H279" s="63">
        <v>0.24235834200413012</v>
      </c>
      <c r="I279" s="39">
        <v>42.814604840122279</v>
      </c>
      <c r="J279" s="63">
        <v>5.9275049842562502E-2</v>
      </c>
      <c r="K279" s="40"/>
      <c r="L279" s="63">
        <v>0.24315241671184845</v>
      </c>
      <c r="M279" s="63">
        <v>1.6096618014010036E-2</v>
      </c>
      <c r="N279" s="63"/>
      <c r="O279" s="63">
        <v>2.357043726680437E-2</v>
      </c>
      <c r="P279" s="40">
        <v>100.87212100000001</v>
      </c>
      <c r="Q279" s="39">
        <v>81.066258842697039</v>
      </c>
    </row>
    <row r="280" spans="2:17" x14ac:dyDescent="0.25">
      <c r="B280" s="64" t="s">
        <v>98</v>
      </c>
      <c r="C280" s="39">
        <v>38.797131593380861</v>
      </c>
      <c r="D280" s="40"/>
      <c r="E280" s="63">
        <v>1.044252011668125E-2</v>
      </c>
      <c r="F280" s="63">
        <v>4.2297811130928903E-3</v>
      </c>
      <c r="G280" s="39">
        <v>18.072791299118048</v>
      </c>
      <c r="H280" s="63">
        <v>0.23990616155210509</v>
      </c>
      <c r="I280" s="39">
        <v>42.543820914241991</v>
      </c>
      <c r="J280" s="63">
        <v>6.1487566204283015E-2</v>
      </c>
      <c r="K280" s="40"/>
      <c r="L280" s="63">
        <v>0.24209743417847052</v>
      </c>
      <c r="M280" s="63">
        <v>1.1128966770119401E-2</v>
      </c>
      <c r="N280" s="63"/>
      <c r="O280" s="63">
        <v>1.6963763324343694E-2</v>
      </c>
      <c r="P280" s="40">
        <v>100.808999</v>
      </c>
      <c r="Q280" s="39">
        <v>80.755508006009336</v>
      </c>
    </row>
    <row r="281" spans="2:17" x14ac:dyDescent="0.25">
      <c r="B281" s="64" t="s">
        <v>98</v>
      </c>
      <c r="C281" s="39">
        <v>38.862534354443753</v>
      </c>
      <c r="D281" s="40"/>
      <c r="E281" s="63">
        <v>1.1357503418854957E-2</v>
      </c>
      <c r="F281" s="63">
        <v>1.92194768555388E-3</v>
      </c>
      <c r="G281" s="39">
        <v>17.732985906155726</v>
      </c>
      <c r="H281" s="63">
        <v>0.24377263960601933</v>
      </c>
      <c r="I281" s="39">
        <v>42.811335211992663</v>
      </c>
      <c r="J281" s="63">
        <v>5.9075644307972297E-2</v>
      </c>
      <c r="K281" s="40"/>
      <c r="L281" s="63">
        <v>0.24314518603617322</v>
      </c>
      <c r="M281" s="63">
        <v>1.2072048335935236E-2</v>
      </c>
      <c r="N281" s="63"/>
      <c r="O281" s="63">
        <v>2.1799558017350833E-2</v>
      </c>
      <c r="P281" s="40">
        <v>101.043333</v>
      </c>
      <c r="Q281" s="39">
        <v>81.144863309874253</v>
      </c>
    </row>
    <row r="282" spans="2:17" x14ac:dyDescent="0.25">
      <c r="B282" s="64" t="s">
        <v>98</v>
      </c>
      <c r="C282" s="39">
        <v>38.723649225044603</v>
      </c>
      <c r="D282" s="40"/>
      <c r="E282" s="63">
        <v>1.2610060389998304E-2</v>
      </c>
      <c r="F282" s="63">
        <v>4.8522652078514233E-3</v>
      </c>
      <c r="G282" s="39">
        <v>17.560818139351266</v>
      </c>
      <c r="H282" s="63">
        <v>0.24554592606707623</v>
      </c>
      <c r="I282" s="39">
        <v>43.113602503399001</v>
      </c>
      <c r="J282" s="63">
        <v>5.7260347546008075E-2</v>
      </c>
      <c r="K282" s="40"/>
      <c r="L282" s="63">
        <v>0.25060924672100238</v>
      </c>
      <c r="M282" s="63">
        <v>1.5875389648554492E-2</v>
      </c>
      <c r="N282" s="63"/>
      <c r="O282" s="63">
        <v>1.5176896624640501E-2</v>
      </c>
      <c r="P282" s="40">
        <v>99.499920000000003</v>
      </c>
      <c r="Q282" s="39">
        <v>81.400437553309217</v>
      </c>
    </row>
    <row r="283" spans="2:17" x14ac:dyDescent="0.25">
      <c r="B283" s="64" t="s">
        <v>98</v>
      </c>
      <c r="C283" s="39">
        <v>38.592798121438946</v>
      </c>
      <c r="D283" s="40"/>
      <c r="E283" s="63">
        <v>1.0575704902836769E-2</v>
      </c>
      <c r="F283" s="63">
        <v>4.0978737768133421E-3</v>
      </c>
      <c r="G283" s="39">
        <v>17.752467784954153</v>
      </c>
      <c r="H283" s="63">
        <v>0.24081239998657969</v>
      </c>
      <c r="I283" s="39">
        <v>43.06157434228502</v>
      </c>
      <c r="J283" s="63">
        <v>5.8127990556744009E-2</v>
      </c>
      <c r="K283" s="40"/>
      <c r="L283" s="63">
        <v>0.24209959099530623</v>
      </c>
      <c r="M283" s="63">
        <v>1.1107132329367553E-2</v>
      </c>
      <c r="N283" s="63"/>
      <c r="O283" s="63">
        <v>2.6339058774228243E-2</v>
      </c>
      <c r="P283" s="40">
        <v>100.29591500000001</v>
      </c>
      <c r="Q283" s="39">
        <v>81.217127483545966</v>
      </c>
    </row>
    <row r="284" spans="2:17" x14ac:dyDescent="0.25">
      <c r="B284" s="64" t="s">
        <v>98</v>
      </c>
      <c r="C284" s="39">
        <v>38.707180376032241</v>
      </c>
      <c r="D284" s="40"/>
      <c r="E284" s="63">
        <v>1.2740582808196758E-2</v>
      </c>
      <c r="F284" s="63"/>
      <c r="G284" s="39">
        <v>17.677144925959841</v>
      </c>
      <c r="H284" s="63">
        <v>0.25196626267996647</v>
      </c>
      <c r="I284" s="39">
        <v>43.009872672904166</v>
      </c>
      <c r="J284" s="63">
        <v>6.0014032393455832E-2</v>
      </c>
      <c r="K284" s="40"/>
      <c r="L284" s="63">
        <v>0.24916399641482426</v>
      </c>
      <c r="M284" s="63">
        <v>1.2335387542943551E-2</v>
      </c>
      <c r="N284" s="63"/>
      <c r="O284" s="63">
        <v>1.9581763264365386E-2</v>
      </c>
      <c r="P284" s="40">
        <v>99.705015000000003</v>
      </c>
      <c r="Q284" s="39">
        <v>81.263619979599468</v>
      </c>
    </row>
    <row r="285" spans="2:17" x14ac:dyDescent="0.25">
      <c r="B285" s="64" t="s">
        <v>98</v>
      </c>
      <c r="C285" s="39">
        <v>38.793906880539723</v>
      </c>
      <c r="D285" s="40"/>
      <c r="E285" s="63">
        <v>1.2069524473548192E-2</v>
      </c>
      <c r="F285" s="63">
        <v>4.4734313881551226E-3</v>
      </c>
      <c r="G285" s="39">
        <v>17.943386203021856</v>
      </c>
      <c r="H285" s="63">
        <v>0.24196456658960361</v>
      </c>
      <c r="I285" s="39">
        <v>42.662471546806202</v>
      </c>
      <c r="J285" s="63">
        <v>5.9878825827952058E-2</v>
      </c>
      <c r="K285" s="40"/>
      <c r="L285" s="63">
        <v>0.24906901923602318</v>
      </c>
      <c r="M285" s="63">
        <v>1.406886225870722E-2</v>
      </c>
      <c r="N285" s="63"/>
      <c r="O285" s="63">
        <v>1.8711139858226991E-2</v>
      </c>
      <c r="P285" s="40">
        <v>100.68333699999999</v>
      </c>
      <c r="Q285" s="39">
        <v>80.909992101976997</v>
      </c>
    </row>
    <row r="286" spans="2:17" x14ac:dyDescent="0.25">
      <c r="B286" s="64" t="s">
        <v>98</v>
      </c>
      <c r="C286" s="39">
        <v>38.499264766913065</v>
      </c>
      <c r="D286" s="40"/>
      <c r="E286" s="63">
        <v>1.084459733759619E-2</v>
      </c>
      <c r="F286" s="63">
        <v>4.5093885180711142E-3</v>
      </c>
      <c r="G286" s="39">
        <v>18.136945487714719</v>
      </c>
      <c r="H286" s="63">
        <v>0.24167519618946035</v>
      </c>
      <c r="I286" s="39">
        <v>42.768126059642938</v>
      </c>
      <c r="J286" s="63">
        <v>6.0518438941333921E-2</v>
      </c>
      <c r="K286" s="40"/>
      <c r="L286" s="63">
        <v>0.2411315251470568</v>
      </c>
      <c r="M286" s="63">
        <v>1.1312730904272737E-2</v>
      </c>
      <c r="N286" s="63"/>
      <c r="O286" s="63">
        <v>2.567180869148309E-2</v>
      </c>
      <c r="P286" s="40">
        <v>100.61231100000001</v>
      </c>
      <c r="Q286" s="39">
        <v>80.782146756253653</v>
      </c>
    </row>
    <row r="287" spans="2:17" x14ac:dyDescent="0.25">
      <c r="B287" s="64" t="s">
        <v>98</v>
      </c>
      <c r="C287" s="39">
        <v>38.642696980462361</v>
      </c>
      <c r="D287" s="40"/>
      <c r="E287" s="63">
        <v>1.1335058167304762E-2</v>
      </c>
      <c r="F287" s="63">
        <v>1.5086156762079612E-3</v>
      </c>
      <c r="G287" s="39">
        <v>17.819213978527742</v>
      </c>
      <c r="H287" s="63">
        <v>0.25052492696251083</v>
      </c>
      <c r="I287" s="39">
        <v>42.921262655682689</v>
      </c>
      <c r="J287" s="63">
        <v>6.2987945063934653E-2</v>
      </c>
      <c r="K287" s="40"/>
      <c r="L287" s="63">
        <v>0.24653053542325828</v>
      </c>
      <c r="M287" s="63">
        <v>1.4899698644795482E-2</v>
      </c>
      <c r="N287" s="63"/>
      <c r="O287" s="63">
        <v>2.9039605389213921E-2</v>
      </c>
      <c r="P287" s="40">
        <v>100.29061899999999</v>
      </c>
      <c r="Q287" s="39">
        <v>81.109857006731033</v>
      </c>
    </row>
    <row r="288" spans="2:17" x14ac:dyDescent="0.25">
      <c r="B288" s="64" t="s">
        <v>98</v>
      </c>
      <c r="C288" s="39">
        <v>38.897658075891059</v>
      </c>
      <c r="D288" s="40"/>
      <c r="E288" s="63">
        <v>1.3350344469097135E-2</v>
      </c>
      <c r="F288" s="63">
        <v>5.4417708610736111E-3</v>
      </c>
      <c r="G288" s="39">
        <v>17.509698005925092</v>
      </c>
      <c r="H288" s="63">
        <v>0.24440753510007229</v>
      </c>
      <c r="I288" s="39">
        <v>42.988989476955595</v>
      </c>
      <c r="J288" s="63">
        <v>6.1757096994503956E-2</v>
      </c>
      <c r="K288" s="40"/>
      <c r="L288" s="63">
        <v>0.24801270829553357</v>
      </c>
      <c r="M288" s="63">
        <v>1.6445351646332748E-2</v>
      </c>
      <c r="N288" s="63"/>
      <c r="O288" s="63">
        <v>1.4239633861651259E-2</v>
      </c>
      <c r="P288" s="40">
        <v>99.967457999999993</v>
      </c>
      <c r="Q288" s="39">
        <v>81.400751748006925</v>
      </c>
    </row>
    <row r="289" spans="2:17" x14ac:dyDescent="0.25">
      <c r="B289" s="64" t="s">
        <v>98</v>
      </c>
      <c r="C289" s="39">
        <v>38.785856910770285</v>
      </c>
      <c r="D289" s="40"/>
      <c r="E289" s="63">
        <v>1.2429737663298038E-2</v>
      </c>
      <c r="F289" s="63">
        <v>5.275220228455401E-3</v>
      </c>
      <c r="G289" s="39">
        <v>17.820852881621022</v>
      </c>
      <c r="H289" s="63">
        <v>0.24172397873734564</v>
      </c>
      <c r="I289" s="39">
        <v>42.802217766526105</v>
      </c>
      <c r="J289" s="63">
        <v>6.056312496373286E-2</v>
      </c>
      <c r="K289" s="40"/>
      <c r="L289" s="63">
        <v>0.24353234021717601</v>
      </c>
      <c r="M289" s="63">
        <v>1.4138189669104618E-2</v>
      </c>
      <c r="N289" s="63"/>
      <c r="O289" s="63">
        <v>1.3409849603471287E-2</v>
      </c>
      <c r="P289" s="40">
        <v>100.090608</v>
      </c>
      <c r="Q289" s="39">
        <v>81.065853665372785</v>
      </c>
    </row>
    <row r="290" spans="2:17" x14ac:dyDescent="0.25">
      <c r="B290" s="64" t="s">
        <v>98</v>
      </c>
      <c r="C290" s="39">
        <v>38.799967344218203</v>
      </c>
      <c r="D290" s="40"/>
      <c r="E290" s="63">
        <v>1.2431212666343883E-2</v>
      </c>
      <c r="F290" s="63"/>
      <c r="G290" s="39">
        <v>17.758304442126281</v>
      </c>
      <c r="H290" s="63">
        <v>0.24147618118221259</v>
      </c>
      <c r="I290" s="39">
        <v>42.844481613886856</v>
      </c>
      <c r="J290" s="63">
        <v>6.3048074011594471E-2</v>
      </c>
      <c r="K290" s="40"/>
      <c r="L290" s="63">
        <v>0.24690815663256041</v>
      </c>
      <c r="M290" s="63">
        <v>1.2667950103220018E-2</v>
      </c>
      <c r="N290" s="63"/>
      <c r="O290" s="63">
        <v>2.0715025172731175E-2</v>
      </c>
      <c r="P290" s="40">
        <v>100.11090900000001</v>
      </c>
      <c r="Q290" s="39">
        <v>81.134873414870953</v>
      </c>
    </row>
    <row r="291" spans="2:17" x14ac:dyDescent="0.25">
      <c r="B291" s="64" t="s">
        <v>98</v>
      </c>
      <c r="C291" s="39">
        <v>38.771187916011343</v>
      </c>
      <c r="D291" s="40"/>
      <c r="E291" s="63">
        <v>1.4737906013642636E-2</v>
      </c>
      <c r="F291" s="63">
        <v>3.2758639556480051E-3</v>
      </c>
      <c r="G291" s="39">
        <v>17.870519313471231</v>
      </c>
      <c r="H291" s="63">
        <v>0.24636128412275388</v>
      </c>
      <c r="I291" s="39">
        <v>42.736445652790252</v>
      </c>
      <c r="J291" s="63">
        <v>6.3675911307948127E-2</v>
      </c>
      <c r="K291" s="40"/>
      <c r="L291" s="63">
        <v>0.24500637166979533</v>
      </c>
      <c r="M291" s="63">
        <v>1.3331264157193721E-2</v>
      </c>
      <c r="N291" s="63"/>
      <c r="O291" s="63">
        <v>3.5458516500187519E-2</v>
      </c>
      <c r="P291" s="40">
        <v>100.5231</v>
      </c>
      <c r="Q291" s="39">
        <v>80.9994419414964</v>
      </c>
    </row>
    <row r="292" spans="2:17" x14ac:dyDescent="0.25">
      <c r="B292" t="s">
        <v>99</v>
      </c>
      <c r="C292" s="39">
        <v>48.982999999999997</v>
      </c>
      <c r="D292" s="40">
        <v>1.1080000000000001</v>
      </c>
      <c r="E292" s="39">
        <v>7.1840000000000002</v>
      </c>
      <c r="F292" s="40">
        <v>0.504</v>
      </c>
      <c r="G292" s="39">
        <v>4.9480000000000004</v>
      </c>
      <c r="H292" s="40">
        <v>0.14099999999999999</v>
      </c>
      <c r="I292" s="39">
        <v>14.64</v>
      </c>
      <c r="J292" s="39">
        <v>20.687999999999999</v>
      </c>
      <c r="K292" s="40">
        <v>1.1659999999999999</v>
      </c>
      <c r="L292" s="40"/>
      <c r="M292" s="40"/>
      <c r="N292" s="40"/>
      <c r="O292" s="40"/>
      <c r="P292" s="39">
        <v>99.358000000000004</v>
      </c>
      <c r="Q292" s="39">
        <v>84.061997949902306</v>
      </c>
    </row>
    <row r="293" spans="2:17" x14ac:dyDescent="0.25">
      <c r="B293" t="s">
        <v>99</v>
      </c>
      <c r="C293" s="39">
        <v>49.042999999999999</v>
      </c>
      <c r="D293" s="40">
        <v>1.097</v>
      </c>
      <c r="E293" s="39">
        <v>7.01</v>
      </c>
      <c r="F293" s="40">
        <v>0.67600000000000005</v>
      </c>
      <c r="G293" s="39">
        <v>5.133</v>
      </c>
      <c r="H293" s="40">
        <v>0.13</v>
      </c>
      <c r="I293" s="39">
        <v>14.629</v>
      </c>
      <c r="J293" s="39">
        <v>20.521999999999998</v>
      </c>
      <c r="K293" s="40">
        <v>1.169</v>
      </c>
      <c r="L293" s="40"/>
      <c r="M293" s="40"/>
      <c r="N293" s="40"/>
      <c r="O293" s="40"/>
      <c r="P293" s="39">
        <v>99.412999999999997</v>
      </c>
      <c r="Q293" s="39">
        <v>83.553710790156472</v>
      </c>
    </row>
    <row r="294" spans="2:17" x14ac:dyDescent="0.25">
      <c r="B294" t="s">
        <v>99</v>
      </c>
      <c r="C294" s="39">
        <v>49.154000000000003</v>
      </c>
      <c r="D294" s="40">
        <v>1.05</v>
      </c>
      <c r="E294" s="39">
        <v>7.165</v>
      </c>
      <c r="F294" s="40">
        <v>0.73799999999999999</v>
      </c>
      <c r="G294" s="39">
        <v>5.0659999999999998</v>
      </c>
      <c r="H294" s="40">
        <v>0.11899999999999999</v>
      </c>
      <c r="I294" s="39">
        <v>14.603999999999999</v>
      </c>
      <c r="J294" s="39">
        <v>20.334</v>
      </c>
      <c r="K294" s="40">
        <v>1.2</v>
      </c>
      <c r="L294" s="40"/>
      <c r="M294" s="40"/>
      <c r="N294" s="40"/>
      <c r="O294" s="40"/>
      <c r="P294" s="39">
        <v>99.430999999999997</v>
      </c>
      <c r="Q294" s="39">
        <v>83.710151499149703</v>
      </c>
    </row>
    <row r="295" spans="2:17" x14ac:dyDescent="0.25">
      <c r="B295" t="s">
        <v>99</v>
      </c>
      <c r="C295" s="39">
        <v>49.040999999999997</v>
      </c>
      <c r="D295" s="40">
        <v>1.0469999999999999</v>
      </c>
      <c r="E295" s="39">
        <v>7.5540000000000003</v>
      </c>
      <c r="F295" s="40">
        <v>0.72</v>
      </c>
      <c r="G295" s="39">
        <v>5.157</v>
      </c>
      <c r="H295" s="40">
        <v>0.13200000000000001</v>
      </c>
      <c r="I295" s="39">
        <v>14.414</v>
      </c>
      <c r="J295" s="39">
        <v>20.37</v>
      </c>
      <c r="K295" s="40">
        <v>1.198</v>
      </c>
      <c r="L295" s="40"/>
      <c r="M295" s="40"/>
      <c r="N295" s="40"/>
      <c r="O295" s="40"/>
      <c r="P295" s="39">
        <v>99.637</v>
      </c>
      <c r="Q295" s="39">
        <v>83.284404450219668</v>
      </c>
    </row>
    <row r="296" spans="2:17" x14ac:dyDescent="0.25">
      <c r="B296" t="s">
        <v>99</v>
      </c>
      <c r="C296" s="39">
        <v>48.859000000000002</v>
      </c>
      <c r="D296" s="40">
        <v>0.96899999999999997</v>
      </c>
      <c r="E296" s="39">
        <v>6.4240000000000004</v>
      </c>
      <c r="F296" s="40">
        <v>0.77400000000000002</v>
      </c>
      <c r="G296" s="39">
        <v>5.0060000000000002</v>
      </c>
      <c r="H296" s="40">
        <v>0.13100000000000001</v>
      </c>
      <c r="I296" s="39">
        <v>15.012</v>
      </c>
      <c r="J296" s="39">
        <v>20.442</v>
      </c>
      <c r="K296" s="40">
        <v>1.0249999999999999</v>
      </c>
      <c r="L296" s="40"/>
      <c r="M296" s="40"/>
      <c r="N296" s="40"/>
      <c r="O296" s="40"/>
      <c r="P296" s="39">
        <v>98.641999999999996</v>
      </c>
      <c r="Q296" s="39">
        <v>84.241223029498499</v>
      </c>
    </row>
    <row r="297" spans="2:17" x14ac:dyDescent="0.25">
      <c r="B297" t="s">
        <v>99</v>
      </c>
      <c r="C297" s="39">
        <v>48.531999999999996</v>
      </c>
      <c r="D297" s="40">
        <v>1.1990000000000001</v>
      </c>
      <c r="E297" s="39">
        <v>7.7539999999999996</v>
      </c>
      <c r="F297" s="40">
        <v>0.61099999999999999</v>
      </c>
      <c r="G297" s="39">
        <v>5.1390000000000002</v>
      </c>
      <c r="H297" s="40">
        <v>0.14599999999999999</v>
      </c>
      <c r="I297" s="39">
        <v>14.414999999999999</v>
      </c>
      <c r="J297" s="39">
        <v>20.212</v>
      </c>
      <c r="K297" s="40">
        <v>1.226</v>
      </c>
      <c r="L297" s="40"/>
      <c r="M297" s="40"/>
      <c r="N297" s="40"/>
      <c r="O297" s="40"/>
      <c r="P297" s="39">
        <v>99.227000000000004</v>
      </c>
      <c r="Q297" s="39">
        <v>83.333987912956715</v>
      </c>
    </row>
    <row r="298" spans="2:17" x14ac:dyDescent="0.25">
      <c r="B298" t="s">
        <v>99</v>
      </c>
      <c r="C298" s="39">
        <v>49.417999999999999</v>
      </c>
      <c r="D298" s="40">
        <v>0.81899999999999995</v>
      </c>
      <c r="E298" s="39">
        <v>6.45</v>
      </c>
      <c r="F298" s="40">
        <v>0.81200000000000006</v>
      </c>
      <c r="G298" s="39">
        <v>5.1349999999999998</v>
      </c>
      <c r="H298" s="40">
        <v>0.14799999999999999</v>
      </c>
      <c r="I298" s="39">
        <v>14.972</v>
      </c>
      <c r="J298" s="39">
        <v>20.649000000000001</v>
      </c>
      <c r="K298" s="40">
        <v>1.137</v>
      </c>
      <c r="L298" s="40"/>
      <c r="M298" s="40"/>
      <c r="N298" s="40"/>
      <c r="O298" s="40"/>
      <c r="P298" s="39">
        <v>99.543000000000006</v>
      </c>
      <c r="Q298" s="39">
        <v>83.864440173514964</v>
      </c>
    </row>
    <row r="299" spans="2:17" x14ac:dyDescent="0.25">
      <c r="B299" t="s">
        <v>99</v>
      </c>
      <c r="C299" s="39">
        <v>49.375</v>
      </c>
      <c r="D299" s="40">
        <v>1.151</v>
      </c>
      <c r="E299" s="39">
        <v>7.5419999999999998</v>
      </c>
      <c r="F299" s="40">
        <v>0.73899999999999999</v>
      </c>
      <c r="G299" s="39">
        <v>5.2560000000000002</v>
      </c>
      <c r="H299" s="40">
        <v>0.13500000000000001</v>
      </c>
      <c r="I299" s="39">
        <v>14.535</v>
      </c>
      <c r="J299" s="39">
        <v>20.327999999999999</v>
      </c>
      <c r="K299" s="40">
        <v>1.2090000000000001</v>
      </c>
      <c r="L299" s="40"/>
      <c r="M299" s="40"/>
      <c r="N299" s="40"/>
      <c r="O299" s="40"/>
      <c r="P299" s="39">
        <v>100.274</v>
      </c>
      <c r="Q299" s="39">
        <v>83.135534865070795</v>
      </c>
    </row>
    <row r="300" spans="2:17" x14ac:dyDescent="0.25">
      <c r="B300" t="s">
        <v>99</v>
      </c>
      <c r="C300" s="39">
        <v>48.966000000000001</v>
      </c>
      <c r="D300" s="40">
        <v>0.94599999999999995</v>
      </c>
      <c r="E300" s="39">
        <v>7.0010000000000003</v>
      </c>
      <c r="F300" s="40">
        <v>0.77300000000000002</v>
      </c>
      <c r="G300" s="39">
        <v>4.99</v>
      </c>
      <c r="H300" s="40">
        <v>0.16700000000000001</v>
      </c>
      <c r="I300" s="39">
        <v>14.683</v>
      </c>
      <c r="J300" s="39">
        <v>20.498000000000001</v>
      </c>
      <c r="K300" s="40">
        <v>1.1830000000000001</v>
      </c>
      <c r="L300" s="40"/>
      <c r="M300" s="40"/>
      <c r="N300" s="40"/>
      <c r="O300" s="40"/>
      <c r="P300" s="39">
        <v>99.201999999999998</v>
      </c>
      <c r="Q300" s="39">
        <v>83.987908305931413</v>
      </c>
    </row>
    <row r="301" spans="2:17" x14ac:dyDescent="0.25">
      <c r="B301" t="s">
        <v>99</v>
      </c>
      <c r="C301" s="39">
        <v>49.386000000000003</v>
      </c>
      <c r="D301" s="40">
        <v>0.88400000000000001</v>
      </c>
      <c r="E301" s="39">
        <v>7.0620000000000003</v>
      </c>
      <c r="F301" s="40">
        <v>0.73799999999999999</v>
      </c>
      <c r="G301" s="39">
        <v>5.0739999999999998</v>
      </c>
      <c r="H301" s="40">
        <v>0.114</v>
      </c>
      <c r="I301" s="39">
        <v>14.744</v>
      </c>
      <c r="J301" s="39">
        <v>20.372</v>
      </c>
      <c r="K301" s="40">
        <v>1.141</v>
      </c>
      <c r="L301" s="40"/>
      <c r="M301" s="40"/>
      <c r="N301" s="40"/>
      <c r="O301" s="40"/>
      <c r="P301" s="39">
        <v>99.519000000000005</v>
      </c>
      <c r="Q301" s="39">
        <v>83.81844366630439</v>
      </c>
    </row>
    <row r="302" spans="2:17" x14ac:dyDescent="0.25">
      <c r="B302" t="s">
        <v>99</v>
      </c>
      <c r="C302" s="39">
        <v>48.654000000000003</v>
      </c>
      <c r="D302" s="40">
        <v>0.98899999999999999</v>
      </c>
      <c r="E302" s="39">
        <v>7.5110000000000001</v>
      </c>
      <c r="F302" s="40">
        <v>0.61</v>
      </c>
      <c r="G302" s="39">
        <v>5.0190000000000001</v>
      </c>
      <c r="H302" s="40">
        <v>0.152</v>
      </c>
      <c r="I302" s="39">
        <v>14.273</v>
      </c>
      <c r="J302" s="39">
        <v>20.184000000000001</v>
      </c>
      <c r="K302" s="40">
        <v>1.194</v>
      </c>
      <c r="L302" s="40"/>
      <c r="M302" s="40"/>
      <c r="N302" s="40"/>
      <c r="O302" s="40"/>
      <c r="P302" s="39">
        <v>98.584000000000003</v>
      </c>
      <c r="Q302" s="39">
        <v>83.523778586843108</v>
      </c>
    </row>
    <row r="303" spans="2:17" x14ac:dyDescent="0.25">
      <c r="B303" t="s">
        <v>99</v>
      </c>
      <c r="C303" s="39">
        <v>49.173999999999999</v>
      </c>
      <c r="D303" s="40">
        <v>0.94099999999999995</v>
      </c>
      <c r="E303" s="39">
        <v>7.3449999999999998</v>
      </c>
      <c r="F303" s="40">
        <v>0.76400000000000001</v>
      </c>
      <c r="G303" s="39">
        <v>4.99</v>
      </c>
      <c r="H303" s="40">
        <v>0.13900000000000001</v>
      </c>
      <c r="I303" s="39">
        <v>14.42</v>
      </c>
      <c r="J303" s="39">
        <v>20.459</v>
      </c>
      <c r="K303" s="40">
        <v>1.1599999999999999</v>
      </c>
      <c r="L303" s="40"/>
      <c r="M303" s="40"/>
      <c r="N303" s="40"/>
      <c r="O303" s="40"/>
      <c r="P303" s="39">
        <v>99.394000000000005</v>
      </c>
      <c r="Q303" s="39">
        <v>83.743346367628959</v>
      </c>
    </row>
    <row r="304" spans="2:17" x14ac:dyDescent="0.25">
      <c r="B304" t="s">
        <v>99</v>
      </c>
      <c r="C304" s="39">
        <v>48.685000000000002</v>
      </c>
      <c r="D304" s="40">
        <v>1.0920000000000001</v>
      </c>
      <c r="E304" s="39">
        <v>7.4089999999999998</v>
      </c>
      <c r="F304" s="40">
        <v>0.73699999999999999</v>
      </c>
      <c r="G304" s="39">
        <v>4.8810000000000002</v>
      </c>
      <c r="H304" s="40">
        <v>0.159</v>
      </c>
      <c r="I304" s="39">
        <v>14.429</v>
      </c>
      <c r="J304" s="39">
        <v>20.34</v>
      </c>
      <c r="K304" s="40">
        <v>1.21</v>
      </c>
      <c r="L304" s="40"/>
      <c r="M304" s="40"/>
      <c r="N304" s="40"/>
      <c r="O304" s="40"/>
      <c r="P304" s="39">
        <v>98.941999999999993</v>
      </c>
      <c r="Q304" s="39">
        <v>84.050149377030905</v>
      </c>
    </row>
    <row r="305" spans="1:17" x14ac:dyDescent="0.25">
      <c r="B305" t="s">
        <v>99</v>
      </c>
      <c r="C305" s="39">
        <v>48.838999999999999</v>
      </c>
      <c r="D305" s="40">
        <v>1.1080000000000001</v>
      </c>
      <c r="E305" s="39">
        <v>7.3609999999999998</v>
      </c>
      <c r="F305" s="40">
        <v>0.64400000000000002</v>
      </c>
      <c r="G305" s="39">
        <v>5.1180000000000003</v>
      </c>
      <c r="H305" s="40">
        <v>0.128</v>
      </c>
      <c r="I305" s="39">
        <v>14.349</v>
      </c>
      <c r="J305" s="39">
        <v>20.593</v>
      </c>
      <c r="K305" s="40">
        <v>1.1619999999999999</v>
      </c>
      <c r="L305" s="40"/>
      <c r="M305" s="40"/>
      <c r="N305" s="40"/>
      <c r="O305" s="40"/>
      <c r="P305" s="39">
        <v>99.296000000000006</v>
      </c>
      <c r="Q305" s="39">
        <v>83.32712161615936</v>
      </c>
    </row>
    <row r="306" spans="1:17" x14ac:dyDescent="0.25">
      <c r="B306" t="s">
        <v>99</v>
      </c>
      <c r="C306" s="39">
        <v>48.396000000000001</v>
      </c>
      <c r="D306" s="40">
        <v>1.17</v>
      </c>
      <c r="E306" s="39">
        <v>7.8029999999999999</v>
      </c>
      <c r="F306" s="40">
        <v>0.61199999999999999</v>
      </c>
      <c r="G306" s="39">
        <v>4.9249999999999998</v>
      </c>
      <c r="H306" s="40">
        <v>0.12</v>
      </c>
      <c r="I306" s="39">
        <v>14.227</v>
      </c>
      <c r="J306" s="39">
        <v>20.713999999999999</v>
      </c>
      <c r="K306" s="40">
        <v>1.171</v>
      </c>
      <c r="L306" s="40"/>
      <c r="M306" s="40"/>
      <c r="N306" s="40"/>
      <c r="O306" s="40"/>
      <c r="P306" s="39">
        <v>99.144000000000005</v>
      </c>
      <c r="Q306" s="39">
        <v>83.73840489518372</v>
      </c>
    </row>
    <row r="307" spans="1:17" x14ac:dyDescent="0.25">
      <c r="B307" t="s">
        <v>99</v>
      </c>
      <c r="C307" s="39">
        <v>48.665999999999997</v>
      </c>
      <c r="D307" s="40">
        <v>0.83799999999999997</v>
      </c>
      <c r="E307" s="39">
        <v>6.7859999999999996</v>
      </c>
      <c r="F307" s="40">
        <v>0.66800000000000004</v>
      </c>
      <c r="G307" s="39">
        <v>5.22</v>
      </c>
      <c r="H307" s="40">
        <v>0.14499999999999999</v>
      </c>
      <c r="I307" s="39">
        <v>14.77</v>
      </c>
      <c r="J307" s="39">
        <v>20.291</v>
      </c>
      <c r="K307" s="40">
        <v>1.1240000000000001</v>
      </c>
      <c r="L307" s="40"/>
      <c r="M307" s="40"/>
      <c r="N307" s="40"/>
      <c r="O307" s="40"/>
      <c r="P307" s="39">
        <v>98.504000000000005</v>
      </c>
      <c r="Q307" s="39">
        <v>83.454327438989338</v>
      </c>
    </row>
    <row r="308" spans="1:17" x14ac:dyDescent="0.25">
      <c r="B308" t="s">
        <v>99</v>
      </c>
      <c r="C308" s="39">
        <v>48.527999999999999</v>
      </c>
      <c r="D308" s="40">
        <v>1.218</v>
      </c>
      <c r="E308" s="39">
        <v>7.67</v>
      </c>
      <c r="F308" s="40">
        <v>0.65900000000000003</v>
      </c>
      <c r="G308" s="39">
        <v>4.9989999999999997</v>
      </c>
      <c r="H308" s="40">
        <v>0.11600000000000001</v>
      </c>
      <c r="I308" s="39">
        <v>14.177</v>
      </c>
      <c r="J308" s="39">
        <v>20.558</v>
      </c>
      <c r="K308" s="40">
        <v>1.1299999999999999</v>
      </c>
      <c r="L308" s="40"/>
      <c r="M308" s="40"/>
      <c r="N308" s="40"/>
      <c r="O308" s="40"/>
      <c r="P308" s="39">
        <v>99.057000000000002</v>
      </c>
      <c r="Q308" s="39">
        <v>83.485818197117823</v>
      </c>
    </row>
    <row r="309" spans="1:17" x14ac:dyDescent="0.25">
      <c r="B309" t="s">
        <v>100</v>
      </c>
      <c r="C309" s="40">
        <v>3.1E-2</v>
      </c>
      <c r="D309" s="40">
        <v>0.36399999999999999</v>
      </c>
      <c r="E309" s="39">
        <v>55.781999999999996</v>
      </c>
      <c r="F309" s="39">
        <v>7.6529999999999996</v>
      </c>
      <c r="G309" s="39">
        <v>19.417999999999999</v>
      </c>
      <c r="H309" s="40">
        <v>0.14599999999999999</v>
      </c>
      <c r="I309" s="39">
        <v>16.731000000000002</v>
      </c>
      <c r="J309" s="39"/>
      <c r="K309" s="40"/>
      <c r="L309" s="40"/>
      <c r="M309" s="40"/>
      <c r="N309" s="40"/>
      <c r="O309" s="40"/>
      <c r="P309" s="39">
        <v>100.126</v>
      </c>
      <c r="Q309" s="39">
        <v>60.566758153088031</v>
      </c>
    </row>
    <row r="310" spans="1:17" x14ac:dyDescent="0.25">
      <c r="B310" t="s">
        <v>100</v>
      </c>
      <c r="C310" s="40">
        <v>2.8000000000000001E-2</v>
      </c>
      <c r="D310" s="40">
        <v>0.307</v>
      </c>
      <c r="E310" s="39">
        <v>56.113999999999997</v>
      </c>
      <c r="F310" s="39">
        <v>7.3339999999999996</v>
      </c>
      <c r="G310" s="39">
        <v>19.084</v>
      </c>
      <c r="H310" s="40">
        <v>0.104</v>
      </c>
      <c r="I310" s="39">
        <v>16.443000000000001</v>
      </c>
      <c r="J310" s="39"/>
      <c r="K310" s="40"/>
      <c r="L310" s="40"/>
      <c r="M310" s="40"/>
      <c r="N310" s="40"/>
      <c r="O310" s="40"/>
      <c r="P310" s="39">
        <v>99.418999999999997</v>
      </c>
      <c r="Q310" s="39">
        <v>60.566441743703514</v>
      </c>
    </row>
    <row r="311" spans="1:17" x14ac:dyDescent="0.25">
      <c r="B311" t="s">
        <v>100</v>
      </c>
      <c r="C311" s="40">
        <v>4.1000000000000002E-2</v>
      </c>
      <c r="D311" s="40">
        <v>0.29799999999999999</v>
      </c>
      <c r="E311" s="39">
        <v>55.991999999999997</v>
      </c>
      <c r="F311" s="39">
        <v>7.6360000000000001</v>
      </c>
      <c r="G311" s="39">
        <v>18.989999999999998</v>
      </c>
      <c r="H311" s="40">
        <v>0.13</v>
      </c>
      <c r="I311" s="39">
        <v>16.651</v>
      </c>
      <c r="J311" s="39"/>
      <c r="K311" s="40"/>
      <c r="L311" s="40"/>
      <c r="M311" s="40"/>
      <c r="N311" s="40"/>
      <c r="O311" s="40"/>
      <c r="P311" s="39">
        <v>99.728999999999999</v>
      </c>
      <c r="Q311" s="39">
        <v>60.983815681164174</v>
      </c>
    </row>
    <row r="312" spans="1:17" x14ac:dyDescent="0.25">
      <c r="A312" s="35" t="s">
        <v>108</v>
      </c>
      <c r="B312" s="35" t="s">
        <v>98</v>
      </c>
      <c r="C312" s="38">
        <v>40.856429237759933</v>
      </c>
      <c r="D312" s="36">
        <v>0</v>
      </c>
      <c r="E312" s="36">
        <v>1.5046191808853181E-2</v>
      </c>
      <c r="F312" s="36">
        <v>1.7052350716700273E-2</v>
      </c>
      <c r="G312" s="38">
        <v>9.3707682585537615</v>
      </c>
      <c r="H312" s="36">
        <v>0.13842496464144927</v>
      </c>
      <c r="I312" s="38">
        <v>49.525041878567208</v>
      </c>
      <c r="J312" s="36">
        <v>7.4227879590342355E-2</v>
      </c>
      <c r="K312" s="36">
        <v>3.009238361770636E-3</v>
      </c>
      <c r="L312" s="36"/>
      <c r="M312" s="36"/>
      <c r="N312" s="36"/>
      <c r="O312" s="36"/>
      <c r="P312" s="38">
        <v>99.692999999999984</v>
      </c>
      <c r="Q312" s="38">
        <v>90.404133636568503</v>
      </c>
    </row>
    <row r="313" spans="1:17" x14ac:dyDescent="0.25">
      <c r="B313" t="s">
        <v>98</v>
      </c>
      <c r="C313" s="39">
        <v>40.6553190633703</v>
      </c>
      <c r="D313" s="40">
        <v>0</v>
      </c>
      <c r="E313" s="40">
        <v>0</v>
      </c>
      <c r="F313" s="40">
        <v>1.1059388918492303E-2</v>
      </c>
      <c r="G313" s="39">
        <v>9.3451836361259968</v>
      </c>
      <c r="H313" s="40">
        <v>0.12366407608859577</v>
      </c>
      <c r="I313" s="39">
        <v>49.774287926163503</v>
      </c>
      <c r="J313" s="40">
        <v>8.6464313362758019E-2</v>
      </c>
      <c r="K313" s="40">
        <v>4.0215959703608379E-3</v>
      </c>
      <c r="L313" s="40"/>
      <c r="M313" s="40"/>
      <c r="N313" s="40"/>
      <c r="O313" s="40"/>
      <c r="P313" s="39">
        <v>99.462999999999994</v>
      </c>
      <c r="Q313" s="39">
        <v>90.471190482103765</v>
      </c>
    </row>
    <row r="314" spans="1:17" x14ac:dyDescent="0.25">
      <c r="B314" t="s">
        <v>98</v>
      </c>
      <c r="C314" s="39">
        <v>40.845281361076722</v>
      </c>
      <c r="D314" s="40">
        <v>0</v>
      </c>
      <c r="E314" s="40">
        <v>0</v>
      </c>
      <c r="F314" s="40">
        <v>1.5975078876951956E-2</v>
      </c>
      <c r="G314" s="39">
        <v>9.4173089979631772</v>
      </c>
      <c r="H314" s="40">
        <v>0.16873677063780504</v>
      </c>
      <c r="I314" s="39">
        <v>49.485802148648105</v>
      </c>
      <c r="J314" s="40">
        <v>6.4898757937617318E-2</v>
      </c>
      <c r="K314" s="40">
        <v>1.9968848596189945E-3</v>
      </c>
      <c r="L314" s="40"/>
      <c r="M314" s="40"/>
      <c r="N314" s="40"/>
      <c r="O314" s="40"/>
      <c r="P314" s="39">
        <v>100.15600000000001</v>
      </c>
      <c r="Q314" s="39">
        <v>90.354162783596777</v>
      </c>
    </row>
    <row r="315" spans="1:17" x14ac:dyDescent="0.25">
      <c r="B315" t="s">
        <v>98</v>
      </c>
      <c r="C315" s="39">
        <v>40.756574685840135</v>
      </c>
      <c r="D315" s="40">
        <v>7.9723359941004726E-3</v>
      </c>
      <c r="E315" s="40">
        <v>0</v>
      </c>
      <c r="F315" s="40">
        <v>1.6941213987463503E-2</v>
      </c>
      <c r="G315" s="39">
        <v>9.3116884411093501</v>
      </c>
      <c r="H315" s="40">
        <v>0.14748821589085873</v>
      </c>
      <c r="I315" s="39">
        <v>49.694559877226027</v>
      </c>
      <c r="J315" s="40">
        <v>6.4775229952066332E-2</v>
      </c>
      <c r="K315" s="40">
        <v>0</v>
      </c>
      <c r="L315" s="40"/>
      <c r="M315" s="40"/>
      <c r="N315" s="40"/>
      <c r="O315" s="40"/>
      <c r="P315" s="39">
        <v>100.34699999999999</v>
      </c>
      <c r="Q315" s="39">
        <v>90.488311312017004</v>
      </c>
    </row>
    <row r="316" spans="1:17" x14ac:dyDescent="0.25">
      <c r="B316" t="s">
        <v>98</v>
      </c>
      <c r="C316" s="39">
        <v>40.390905464698847</v>
      </c>
      <c r="D316" s="40">
        <v>0</v>
      </c>
      <c r="E316" s="40">
        <v>2.7921818907060237E-2</v>
      </c>
      <c r="F316" s="40">
        <v>0</v>
      </c>
      <c r="G316" s="39">
        <v>9.6390107698444378</v>
      </c>
      <c r="H316" s="40">
        <v>0.12764260071798966</v>
      </c>
      <c r="I316" s="39">
        <v>49.722776226565621</v>
      </c>
      <c r="J316" s="40">
        <v>7.279617072197847E-2</v>
      </c>
      <c r="K316" s="40">
        <v>1.8946948544076588E-2</v>
      </c>
      <c r="L316" s="40"/>
      <c r="M316" s="40"/>
      <c r="N316" s="40"/>
      <c r="O316" s="40"/>
      <c r="P316" s="39">
        <v>100.27999999999999</v>
      </c>
      <c r="Q316" s="39">
        <v>90.191791973559916</v>
      </c>
    </row>
    <row r="317" spans="1:17" x14ac:dyDescent="0.25">
      <c r="B317" t="s">
        <v>98</v>
      </c>
      <c r="C317" s="39">
        <v>40.652361202941243</v>
      </c>
      <c r="D317" s="40">
        <v>0</v>
      </c>
      <c r="E317" s="40">
        <v>1.3023181262647515E-2</v>
      </c>
      <c r="F317" s="40">
        <v>1.2021398088597705E-2</v>
      </c>
      <c r="G317" s="39">
        <v>9.2554747450461843</v>
      </c>
      <c r="H317" s="40">
        <v>0.13023181262647515</v>
      </c>
      <c r="I317" s="39">
        <v>49.873775320069733</v>
      </c>
      <c r="J317" s="40">
        <v>5.8103424094888917E-2</v>
      </c>
      <c r="K317" s="40">
        <v>5.0089158702490439E-3</v>
      </c>
      <c r="L317" s="40"/>
      <c r="M317" s="40"/>
      <c r="N317" s="40"/>
      <c r="O317" s="40"/>
      <c r="P317" s="39">
        <v>99.821999999999989</v>
      </c>
      <c r="Q317" s="39">
        <v>90.571087721489064</v>
      </c>
    </row>
    <row r="318" spans="1:17" x14ac:dyDescent="0.25">
      <c r="B318" t="s">
        <v>98</v>
      </c>
      <c r="C318" s="39">
        <v>40.688746218286028</v>
      </c>
      <c r="D318" s="40">
        <v>0</v>
      </c>
      <c r="E318" s="40">
        <v>1.1981668047886734E-2</v>
      </c>
      <c r="F318" s="40">
        <v>4.9923616866194729E-3</v>
      </c>
      <c r="G318" s="39">
        <v>9.4565315067946045</v>
      </c>
      <c r="H318" s="40">
        <v>0.12381056982816292</v>
      </c>
      <c r="I318" s="39">
        <v>49.650035445767983</v>
      </c>
      <c r="J318" s="40">
        <v>6.3902229588729251E-2</v>
      </c>
      <c r="K318" s="40">
        <v>0</v>
      </c>
      <c r="L318" s="40"/>
      <c r="M318" s="40"/>
      <c r="N318" s="40"/>
      <c r="O318" s="40"/>
      <c r="P318" s="39">
        <v>100.15299999999999</v>
      </c>
      <c r="Q318" s="39">
        <v>90.346813297770041</v>
      </c>
    </row>
    <row r="319" spans="1:17" x14ac:dyDescent="0.25">
      <c r="B319" t="s">
        <v>98</v>
      </c>
      <c r="C319" s="39">
        <v>40.851221539971753</v>
      </c>
      <c r="D319" s="40">
        <v>7.011709554956779E-3</v>
      </c>
      <c r="E319" s="40">
        <v>0</v>
      </c>
      <c r="F319" s="40">
        <v>2.0033455871305079E-2</v>
      </c>
      <c r="G319" s="39">
        <v>9.195356244929032</v>
      </c>
      <c r="H319" s="40">
        <v>0.14524255506696182</v>
      </c>
      <c r="I319" s="39">
        <v>49.707010707882169</v>
      </c>
      <c r="J319" s="40">
        <v>7.4123786723828786E-2</v>
      </c>
      <c r="K319" s="40">
        <v>0</v>
      </c>
      <c r="L319" s="40"/>
      <c r="M319" s="40"/>
      <c r="N319" s="40"/>
      <c r="O319" s="40"/>
      <c r="P319" s="39">
        <v>99.832999999999998</v>
      </c>
      <c r="Q319" s="39">
        <v>90.598101344552404</v>
      </c>
    </row>
    <row r="320" spans="1:17" x14ac:dyDescent="0.25">
      <c r="B320" t="s">
        <v>98</v>
      </c>
      <c r="C320" s="39">
        <v>40.53784463152855</v>
      </c>
      <c r="D320" s="40">
        <v>0</v>
      </c>
      <c r="E320" s="40">
        <v>1.5959781350995492E-2</v>
      </c>
      <c r="F320" s="40">
        <v>2.2942185692056017E-2</v>
      </c>
      <c r="G320" s="39">
        <v>9.561904001915174</v>
      </c>
      <c r="H320" s="40">
        <v>0.15062043650001997</v>
      </c>
      <c r="I320" s="39">
        <v>49.637912460599296</v>
      </c>
      <c r="J320" s="40">
        <v>6.3839125403981969E-2</v>
      </c>
      <c r="K320" s="40">
        <v>8.9773770099349642E-3</v>
      </c>
      <c r="L320" s="40"/>
      <c r="M320" s="40"/>
      <c r="N320" s="40"/>
      <c r="O320" s="40"/>
      <c r="P320" s="39">
        <v>100.252</v>
      </c>
      <c r="Q320" s="39">
        <v>90.247588202684554</v>
      </c>
    </row>
    <row r="321" spans="2:17" x14ac:dyDescent="0.25">
      <c r="B321" t="s">
        <v>98</v>
      </c>
      <c r="C321" s="39">
        <v>40.715670195318317</v>
      </c>
      <c r="D321" s="40">
        <v>9.9398638238656109E-4</v>
      </c>
      <c r="E321" s="40">
        <v>4.9699319119328048E-3</v>
      </c>
      <c r="F321" s="40">
        <v>3.0813577853983393E-2</v>
      </c>
      <c r="G321" s="39">
        <v>9.2977486208438904</v>
      </c>
      <c r="H321" s="40">
        <v>0.15009194374037071</v>
      </c>
      <c r="I321" s="39">
        <v>49.718204860593389</v>
      </c>
      <c r="J321" s="40">
        <v>7.4548978678992073E-2</v>
      </c>
      <c r="K321" s="40">
        <v>6.9579046767059274E-3</v>
      </c>
      <c r="L321" s="40"/>
      <c r="M321" s="40"/>
      <c r="N321" s="40"/>
      <c r="O321" s="40"/>
      <c r="P321" s="39">
        <v>100.60500000000003</v>
      </c>
      <c r="Q321" s="39">
        <v>90.505286503770222</v>
      </c>
    </row>
    <row r="322" spans="2:17" x14ac:dyDescent="0.25">
      <c r="B322" t="s">
        <v>98</v>
      </c>
      <c r="C322" s="39">
        <v>40.632388891115298</v>
      </c>
      <c r="D322" s="40">
        <v>7.0131847874003138E-3</v>
      </c>
      <c r="E322" s="40">
        <v>4.0075341642287505E-3</v>
      </c>
      <c r="F322" s="40">
        <v>2.0037670821143752E-3</v>
      </c>
      <c r="G322" s="39">
        <v>9.2363643650062119</v>
      </c>
      <c r="H322" s="40">
        <v>0.14226746283012062</v>
      </c>
      <c r="I322" s="39">
        <v>49.910832364845909</v>
      </c>
      <c r="J322" s="40">
        <v>6.4120546627660008E-2</v>
      </c>
      <c r="K322" s="40">
        <v>1.0018835410571876E-3</v>
      </c>
      <c r="L322" s="40"/>
      <c r="M322" s="40"/>
      <c r="N322" s="40"/>
      <c r="O322" s="40"/>
      <c r="P322" s="39">
        <v>99.811999999999998</v>
      </c>
      <c r="Q322" s="39">
        <v>90.595054344340994</v>
      </c>
    </row>
    <row r="323" spans="2:17" x14ac:dyDescent="0.25">
      <c r="B323" t="s">
        <v>98</v>
      </c>
      <c r="C323" s="39">
        <v>40.775882776843623</v>
      </c>
      <c r="D323" s="40">
        <v>1.1009688525902794E-2</v>
      </c>
      <c r="E323" s="40">
        <v>0</v>
      </c>
      <c r="F323" s="40">
        <v>1.9016734726559372E-2</v>
      </c>
      <c r="G323" s="39">
        <v>9.474337416926895</v>
      </c>
      <c r="H323" s="40">
        <v>0.14112418928657217</v>
      </c>
      <c r="I323" s="39">
        <v>49.498558731683886</v>
      </c>
      <c r="J323" s="40">
        <v>6.9060773480662987E-2</v>
      </c>
      <c r="K323" s="40">
        <v>1.1009688525902794E-2</v>
      </c>
      <c r="L323" s="40"/>
      <c r="M323" s="40"/>
      <c r="N323" s="40"/>
      <c r="O323" s="40"/>
      <c r="P323" s="39">
        <v>99.911999999999992</v>
      </c>
      <c r="Q323" s="39">
        <v>90.303672758496432</v>
      </c>
    </row>
    <row r="324" spans="2:17" x14ac:dyDescent="0.25">
      <c r="B324" t="s">
        <v>98</v>
      </c>
      <c r="C324" s="39">
        <v>40.623538891596944</v>
      </c>
      <c r="D324" s="40">
        <v>1.2932363737652079E-2</v>
      </c>
      <c r="E324" s="40">
        <v>1.7906349790595185E-2</v>
      </c>
      <c r="F324" s="40">
        <v>3.4817902370601755E-2</v>
      </c>
      <c r="G324" s="39">
        <v>9.4187399898530675</v>
      </c>
      <c r="H324" s="40">
        <v>0.14524039274593872</v>
      </c>
      <c r="I324" s="39">
        <v>49.673209116321637</v>
      </c>
      <c r="J324" s="40">
        <v>7.3614993583557983E-2</v>
      </c>
      <c r="K324" s="40">
        <v>0</v>
      </c>
      <c r="L324" s="40"/>
      <c r="M324" s="40"/>
      <c r="N324" s="40"/>
      <c r="O324" s="40"/>
      <c r="P324" s="39">
        <v>100.52300000000001</v>
      </c>
      <c r="Q324" s="39">
        <v>90.38573597142711</v>
      </c>
    </row>
    <row r="325" spans="2:17" x14ac:dyDescent="0.25">
      <c r="B325" t="s">
        <v>98</v>
      </c>
      <c r="C325" s="39">
        <v>41.1602155026739</v>
      </c>
      <c r="D325" s="40">
        <v>3.6778592870917073E-2</v>
      </c>
      <c r="E325" s="40">
        <v>0</v>
      </c>
      <c r="F325" s="40">
        <v>1.2922208305997893E-2</v>
      </c>
      <c r="G325" s="39">
        <v>9.3208882527186336</v>
      </c>
      <c r="H325" s="40">
        <v>0.12524601896582571</v>
      </c>
      <c r="I325" s="39">
        <v>49.26542215860519</v>
      </c>
      <c r="J325" s="40">
        <v>7.5545217788910754E-2</v>
      </c>
      <c r="K325" s="40">
        <v>2.9820480706148982E-3</v>
      </c>
      <c r="L325" s="40"/>
      <c r="M325" s="40"/>
      <c r="N325" s="40"/>
      <c r="O325" s="40"/>
      <c r="P325" s="39">
        <v>100.602</v>
      </c>
      <c r="Q325" s="39">
        <v>90.404837808354415</v>
      </c>
    </row>
    <row r="326" spans="2:17" x14ac:dyDescent="0.25">
      <c r="B326" t="s">
        <v>98</v>
      </c>
      <c r="C326" s="39">
        <v>40.711494057555257</v>
      </c>
      <c r="D326" s="40">
        <v>2.0990973881231074E-2</v>
      </c>
      <c r="E326" s="40">
        <v>6.9969912937436918E-3</v>
      </c>
      <c r="F326" s="40">
        <v>1.3993982587487384E-2</v>
      </c>
      <c r="G326" s="39">
        <v>9.046110172625772</v>
      </c>
      <c r="H326" s="40">
        <v>0.14993552772307908</v>
      </c>
      <c r="I326" s="39">
        <v>49.981507951580824</v>
      </c>
      <c r="J326" s="40">
        <v>6.897034275261639E-2</v>
      </c>
      <c r="K326" s="40">
        <v>0</v>
      </c>
      <c r="L326" s="40"/>
      <c r="M326" s="40"/>
      <c r="N326" s="40"/>
      <c r="O326" s="40"/>
      <c r="P326" s="39">
        <v>100.04299999999999</v>
      </c>
      <c r="Q326" s="39">
        <v>90.782749201678911</v>
      </c>
    </row>
    <row r="327" spans="2:17" x14ac:dyDescent="0.25">
      <c r="B327" t="s">
        <v>98</v>
      </c>
      <c r="C327" s="39">
        <v>40.552436334469618</v>
      </c>
      <c r="D327" s="40">
        <v>4.3112091437738115E-2</v>
      </c>
      <c r="E327" s="40">
        <v>0</v>
      </c>
      <c r="F327" s="40">
        <v>2.7070382995789052E-2</v>
      </c>
      <c r="G327" s="39">
        <v>9.1307399238018832</v>
      </c>
      <c r="H327" s="40">
        <v>0.11630238620413075</v>
      </c>
      <c r="I327" s="39">
        <v>50.061159013434924</v>
      </c>
      <c r="J327" s="40">
        <v>6.917986765590535E-2</v>
      </c>
      <c r="K327" s="40">
        <v>0</v>
      </c>
      <c r="L327" s="40"/>
      <c r="M327" s="40"/>
      <c r="N327" s="40"/>
      <c r="O327" s="40"/>
      <c r="P327" s="39">
        <v>99.740000000000009</v>
      </c>
      <c r="Q327" s="39">
        <v>90.717950913158447</v>
      </c>
    </row>
    <row r="328" spans="2:17" x14ac:dyDescent="0.25">
      <c r="B328" t="s">
        <v>98</v>
      </c>
      <c r="C328" s="39">
        <v>40.488640461593938</v>
      </c>
      <c r="D328" s="40">
        <v>1.6027567415955443E-2</v>
      </c>
      <c r="E328" s="40">
        <v>1.3022398525463798E-2</v>
      </c>
      <c r="F328" s="40">
        <v>2.8048242977922029E-2</v>
      </c>
      <c r="G328" s="39">
        <v>9.148735825620065</v>
      </c>
      <c r="H328" s="40">
        <v>0.14524982970709618</v>
      </c>
      <c r="I328" s="39">
        <v>50.076130945225785</v>
      </c>
      <c r="J328" s="40">
        <v>7.6130945225788352E-2</v>
      </c>
      <c r="K328" s="40">
        <v>8.0137837079777216E-3</v>
      </c>
      <c r="L328" s="40"/>
      <c r="M328" s="40"/>
      <c r="N328" s="40"/>
      <c r="O328" s="40"/>
      <c r="P328" s="39">
        <v>99.828000000000003</v>
      </c>
      <c r="Q328" s="39">
        <v>90.703879593166064</v>
      </c>
    </row>
    <row r="329" spans="2:17" x14ac:dyDescent="0.25">
      <c r="B329" t="s">
        <v>98</v>
      </c>
      <c r="C329" s="39">
        <v>40.637629097440502</v>
      </c>
      <c r="D329" s="40">
        <v>0</v>
      </c>
      <c r="E329" s="40">
        <v>1.1974255350995359E-2</v>
      </c>
      <c r="F329" s="40">
        <v>1.5965673801327147E-2</v>
      </c>
      <c r="G329" s="39">
        <v>9.3259492092002194</v>
      </c>
      <c r="H329" s="40">
        <v>0.12772539041061717</v>
      </c>
      <c r="I329" s="39">
        <v>49.786958040213534</v>
      </c>
      <c r="J329" s="40">
        <v>8.9806915132465193E-2</v>
      </c>
      <c r="K329" s="40">
        <v>3.9914184503317867E-3</v>
      </c>
      <c r="L329" s="40"/>
      <c r="M329" s="40"/>
      <c r="N329" s="40"/>
      <c r="O329" s="40"/>
      <c r="P329" s="39">
        <v>100.215</v>
      </c>
      <c r="Q329" s="39">
        <v>90.491127788150578</v>
      </c>
    </row>
    <row r="330" spans="2:17" x14ac:dyDescent="0.25">
      <c r="B330" t="s">
        <v>98</v>
      </c>
      <c r="C330" s="39">
        <v>40.428587098511201</v>
      </c>
      <c r="D330" s="40">
        <v>0</v>
      </c>
      <c r="E330" s="40">
        <v>4.9858899314938719E-3</v>
      </c>
      <c r="F330" s="40">
        <v>1.2963313821884067E-2</v>
      </c>
      <c r="G330" s="39">
        <v>9.4143573686467281</v>
      </c>
      <c r="H330" s="40">
        <v>0.14758234197221859</v>
      </c>
      <c r="I330" s="39">
        <v>49.919727172102945</v>
      </c>
      <c r="J330" s="40">
        <v>6.7808103068316666E-2</v>
      </c>
      <c r="K330" s="40">
        <v>3.9887119451950974E-3</v>
      </c>
      <c r="L330" s="40"/>
      <c r="M330" s="40"/>
      <c r="N330" s="40"/>
      <c r="O330" s="40"/>
      <c r="P330" s="39">
        <v>100.28300000000002</v>
      </c>
      <c r="Q330" s="39">
        <v>90.43269724219823</v>
      </c>
    </row>
    <row r="331" spans="2:17" x14ac:dyDescent="0.25">
      <c r="B331" t="s">
        <v>98</v>
      </c>
      <c r="C331" s="39">
        <v>40.569945600638825</v>
      </c>
      <c r="D331" s="40">
        <v>4.3918750311922938E-2</v>
      </c>
      <c r="E331" s="40">
        <v>2.2957528572141537E-2</v>
      </c>
      <c r="F331" s="40">
        <v>2.4953835404501672E-2</v>
      </c>
      <c r="G331" s="39">
        <v>9.3896291860058891</v>
      </c>
      <c r="H331" s="40">
        <v>0.15471377950791038</v>
      </c>
      <c r="I331" s="39">
        <v>49.724010580426217</v>
      </c>
      <c r="J331" s="40">
        <v>6.9870739132604692E-2</v>
      </c>
      <c r="K331" s="40">
        <v>0</v>
      </c>
      <c r="L331" s="40"/>
      <c r="M331" s="40"/>
      <c r="N331" s="40"/>
      <c r="O331" s="40"/>
      <c r="P331" s="39">
        <v>100.185</v>
      </c>
      <c r="Q331" s="39">
        <v>90.421459093488139</v>
      </c>
    </row>
    <row r="332" spans="2:17" x14ac:dyDescent="0.25">
      <c r="B332" t="s">
        <v>98</v>
      </c>
      <c r="C332" s="39">
        <v>40.322275070547526</v>
      </c>
      <c r="D332" s="40">
        <v>7.9771057066219953E-3</v>
      </c>
      <c r="E332" s="40">
        <v>3.9885528533109976E-3</v>
      </c>
      <c r="F332" s="40">
        <v>1.9942764266554988E-3</v>
      </c>
      <c r="G332" s="39">
        <v>9.5326413194132833</v>
      </c>
      <c r="H332" s="40">
        <v>0.13361652058591841</v>
      </c>
      <c r="I332" s="39">
        <v>49.919730373827115</v>
      </c>
      <c r="J332" s="40">
        <v>7.4785365999581202E-2</v>
      </c>
      <c r="K332" s="40">
        <v>2.9914146399832478E-3</v>
      </c>
      <c r="L332" s="40"/>
      <c r="M332" s="40"/>
      <c r="N332" s="40"/>
      <c r="O332" s="40"/>
      <c r="P332" s="39">
        <v>100.28700000000001</v>
      </c>
      <c r="Q332" s="39">
        <v>90.324123159559178</v>
      </c>
    </row>
    <row r="333" spans="2:17" x14ac:dyDescent="0.25">
      <c r="B333" s="64" t="s">
        <v>98</v>
      </c>
      <c r="C333" s="39">
        <v>40.678735576544831</v>
      </c>
      <c r="D333" s="40"/>
      <c r="E333" s="63">
        <v>1.5934800107901218E-2</v>
      </c>
      <c r="F333" s="63">
        <v>1.3714368991461692E-2</v>
      </c>
      <c r="G333" s="39">
        <v>9.3789101165506583</v>
      </c>
      <c r="H333" s="63">
        <v>0.1395003498993736</v>
      </c>
      <c r="I333" s="39">
        <v>49.284024820462285</v>
      </c>
      <c r="J333" s="63">
        <v>6.5211864329252398E-2</v>
      </c>
      <c r="K333" s="40"/>
      <c r="L333" s="63">
        <v>0.40687784355389262</v>
      </c>
      <c r="M333" s="63">
        <v>7.7918935192208385E-3</v>
      </c>
      <c r="N333" s="63"/>
      <c r="O333" s="63">
        <v>9.2983660411222659E-3</v>
      </c>
      <c r="P333" s="40">
        <v>100.566056</v>
      </c>
      <c r="Q333" s="39">
        <v>90.354162783596777</v>
      </c>
    </row>
    <row r="334" spans="2:17" x14ac:dyDescent="0.25">
      <c r="B334" s="64" t="s">
        <v>98</v>
      </c>
      <c r="C334" s="39">
        <v>40.229687839016492</v>
      </c>
      <c r="D334" s="40"/>
      <c r="E334" s="63">
        <v>1.3917104137870312E-2</v>
      </c>
      <c r="F334" s="63">
        <v>1.4444507955827001E-2</v>
      </c>
      <c r="G334" s="39">
        <v>9.6005372963641484</v>
      </c>
      <c r="H334" s="63">
        <v>0.13809239628209113</v>
      </c>
      <c r="I334" s="39">
        <v>49.524311056415179</v>
      </c>
      <c r="J334" s="63">
        <v>6.48895409317259E-2</v>
      </c>
      <c r="K334" s="40"/>
      <c r="L334" s="63">
        <v>0.40127385403518301</v>
      </c>
      <c r="M334" s="63">
        <v>5.0128193394113237E-3</v>
      </c>
      <c r="N334" s="63"/>
      <c r="O334" s="63">
        <v>7.8335855220798712E-3</v>
      </c>
      <c r="P334" s="40">
        <v>100.68186499999999</v>
      </c>
      <c r="Q334" s="39">
        <v>90.191791973559916</v>
      </c>
    </row>
    <row r="335" spans="2:17" x14ac:dyDescent="0.25">
      <c r="B335" s="64" t="s">
        <v>98</v>
      </c>
      <c r="C335" s="39">
        <v>40.465340237771095</v>
      </c>
      <c r="D335" s="40"/>
      <c r="E335" s="63">
        <v>1.663373328493643E-2</v>
      </c>
      <c r="F335" s="63">
        <v>1.5583087183980396E-2</v>
      </c>
      <c r="G335" s="39">
        <v>9.1983916474014134</v>
      </c>
      <c r="H335" s="63">
        <v>0.10029629317587996</v>
      </c>
      <c r="I335" s="39">
        <v>49.705637997461352</v>
      </c>
      <c r="J335" s="63">
        <v>6.6234606001675675E-2</v>
      </c>
      <c r="K335" s="40"/>
      <c r="L335" s="63">
        <v>0.41561584179955702</v>
      </c>
      <c r="M335" s="63">
        <v>7.0312469833211577E-3</v>
      </c>
      <c r="N335" s="63"/>
      <c r="O335" s="63">
        <v>9.2353089367987282E-3</v>
      </c>
      <c r="P335" s="40">
        <v>100.22404299999999</v>
      </c>
      <c r="Q335" s="39">
        <v>90.595054344340994</v>
      </c>
    </row>
    <row r="336" spans="2:17" x14ac:dyDescent="0.25">
      <c r="B336" s="64" t="s">
        <v>98</v>
      </c>
      <c r="C336" s="39">
        <v>40.473949191773805</v>
      </c>
      <c r="D336" s="40"/>
      <c r="E336" s="63">
        <v>1.4319904445164757E-2</v>
      </c>
      <c r="F336" s="63">
        <v>1.535861290713407E-2</v>
      </c>
      <c r="G336" s="39">
        <v>9.3840569827533145</v>
      </c>
      <c r="H336" s="63">
        <v>0.13879840936467833</v>
      </c>
      <c r="I336" s="39">
        <v>49.49029544991776</v>
      </c>
      <c r="J336" s="63">
        <v>6.5198778669146445E-2</v>
      </c>
      <c r="K336" s="40"/>
      <c r="L336" s="63">
        <v>0.40164021581031623</v>
      </c>
      <c r="M336" s="63">
        <v>7.1520231503536041E-3</v>
      </c>
      <c r="N336" s="63"/>
      <c r="O336" s="63">
        <v>9.2304312083208318E-3</v>
      </c>
      <c r="P336" s="40">
        <v>100.89452800000001</v>
      </c>
      <c r="Q336" s="39">
        <v>90.38573597142711</v>
      </c>
    </row>
    <row r="337" spans="1:17" x14ac:dyDescent="0.25">
      <c r="B337" s="64" t="s">
        <v>98</v>
      </c>
      <c r="C337" s="39">
        <v>40.475003388958669</v>
      </c>
      <c r="D337" s="40"/>
      <c r="E337" s="63">
        <v>1.5807992329019364E-2</v>
      </c>
      <c r="F337" s="63">
        <v>1.2717010675436742E-2</v>
      </c>
      <c r="G337" s="39">
        <v>9.2150950298321632</v>
      </c>
      <c r="H337" s="63">
        <v>0.13863436720169839</v>
      </c>
      <c r="I337" s="39">
        <v>49.656186390323001</v>
      </c>
      <c r="J337" s="63">
        <v>6.5861148934936387E-2</v>
      </c>
      <c r="K337" s="40"/>
      <c r="L337" s="63">
        <v>0.4070590440632052</v>
      </c>
      <c r="M337" s="63">
        <v>5.3012479796036311E-3</v>
      </c>
      <c r="N337" s="63"/>
      <c r="O337" s="63">
        <v>8.3343797022705432E-3</v>
      </c>
      <c r="P337" s="40">
        <v>100.259411</v>
      </c>
      <c r="Q337" s="39">
        <v>90.571087721489079</v>
      </c>
    </row>
    <row r="338" spans="1:17" x14ac:dyDescent="0.25">
      <c r="B338" s="64" t="s">
        <v>98</v>
      </c>
      <c r="C338" s="39">
        <v>40.663619486294024</v>
      </c>
      <c r="D338" s="40"/>
      <c r="E338" s="63">
        <v>1.4939449349390574E-2</v>
      </c>
      <c r="F338" s="63">
        <v>1.4232516443404175E-2</v>
      </c>
      <c r="G338" s="39">
        <v>9.3319137561425158</v>
      </c>
      <c r="H338" s="63">
        <v>0.13981495352210699</v>
      </c>
      <c r="I338" s="39">
        <v>49.345514426338873</v>
      </c>
      <c r="J338" s="63">
        <v>6.5916501019206541E-2</v>
      </c>
      <c r="K338" s="40"/>
      <c r="L338" s="63">
        <v>0.40682091603187731</v>
      </c>
      <c r="M338" s="63">
        <v>9.2260735188055693E-3</v>
      </c>
      <c r="N338" s="63"/>
      <c r="O338" s="63">
        <v>8.0019213397952184E-3</v>
      </c>
      <c r="P338" s="40">
        <v>100.150947</v>
      </c>
      <c r="Q338" s="39">
        <v>90.408673222645703</v>
      </c>
    </row>
    <row r="339" spans="1:17" x14ac:dyDescent="0.25">
      <c r="B339" s="64" t="s">
        <v>98</v>
      </c>
      <c r="C339" s="39">
        <v>40.151371803619213</v>
      </c>
      <c r="D339" s="40"/>
      <c r="E339" s="63">
        <v>1.5688008172935943E-2</v>
      </c>
      <c r="F339" s="63">
        <v>1.4142044329564977E-2</v>
      </c>
      <c r="G339" s="39">
        <v>9.4922378565359242</v>
      </c>
      <c r="H339" s="63">
        <v>0.13663063624335589</v>
      </c>
      <c r="I339" s="39">
        <v>49.70814893428431</v>
      </c>
      <c r="J339" s="63">
        <v>6.2922813540208636E-2</v>
      </c>
      <c r="K339" s="40"/>
      <c r="L339" s="63">
        <v>0.40252152362451687</v>
      </c>
      <c r="M339" s="63">
        <v>7.9472669250746381E-3</v>
      </c>
      <c r="N339" s="63"/>
      <c r="O339" s="63">
        <v>8.389112724882011E-3</v>
      </c>
      <c r="P339" s="40">
        <v>100.71386900000002</v>
      </c>
      <c r="Q339" s="39">
        <v>90.324123159559193</v>
      </c>
    </row>
    <row r="340" spans="1:17" x14ac:dyDescent="0.25">
      <c r="B340" s="64" t="s">
        <v>98</v>
      </c>
      <c r="C340" s="39">
        <v>40.389101415339091</v>
      </c>
      <c r="D340" s="40"/>
      <c r="E340" s="63">
        <v>1.7828442571005611E-2</v>
      </c>
      <c r="F340" s="63">
        <v>1.421062877943211E-2</v>
      </c>
      <c r="G340" s="39">
        <v>9.0939636212696371</v>
      </c>
      <c r="H340" s="63">
        <v>0.13756080383648431</v>
      </c>
      <c r="I340" s="39">
        <v>49.859525373187026</v>
      </c>
      <c r="J340" s="63">
        <v>6.6239045004205577E-2</v>
      </c>
      <c r="K340" s="40"/>
      <c r="L340" s="63">
        <v>0.40723522016718594</v>
      </c>
      <c r="M340" s="63">
        <v>7.3205059083702329E-3</v>
      </c>
      <c r="N340" s="63"/>
      <c r="O340" s="63">
        <v>7.0149439375666199E-3</v>
      </c>
      <c r="P340" s="40">
        <v>100.14335199999999</v>
      </c>
      <c r="Q340" s="39">
        <v>90.717950913158461</v>
      </c>
    </row>
    <row r="341" spans="1:17" x14ac:dyDescent="0.25">
      <c r="B341" s="64" t="s">
        <v>98</v>
      </c>
      <c r="C341" s="39">
        <v>40.248410060021939</v>
      </c>
      <c r="D341" s="40"/>
      <c r="E341" s="63">
        <v>1.2841207123980606E-2</v>
      </c>
      <c r="F341" s="63">
        <v>1.2553575309059635E-2</v>
      </c>
      <c r="G341" s="39">
        <v>9.1440859907280938</v>
      </c>
      <c r="H341" s="63">
        <v>0.14112198997439765</v>
      </c>
      <c r="I341" s="39">
        <v>49.942704644449044</v>
      </c>
      <c r="J341" s="63">
        <v>7.2940221219332593E-2</v>
      </c>
      <c r="K341" s="40"/>
      <c r="L341" s="63">
        <v>0.40528826024533748</v>
      </c>
      <c r="M341" s="63">
        <v>9.8566512186333624E-3</v>
      </c>
      <c r="N341" s="63"/>
      <c r="O341" s="63">
        <v>1.0197399710177373E-2</v>
      </c>
      <c r="P341" s="40">
        <v>99.780338999999998</v>
      </c>
      <c r="Q341" s="39">
        <v>90.685653560857332</v>
      </c>
    </row>
    <row r="342" spans="1:17" x14ac:dyDescent="0.25">
      <c r="B342" s="64" t="s">
        <v>98</v>
      </c>
      <c r="C342" s="39">
        <v>40.543959887978509</v>
      </c>
      <c r="D342" s="40"/>
      <c r="E342" s="63">
        <v>1.4043170404771359E-2</v>
      </c>
      <c r="F342" s="63">
        <v>1.5673483217734971E-2</v>
      </c>
      <c r="G342" s="39">
        <v>9.1850570560744256</v>
      </c>
      <c r="H342" s="63">
        <v>0.13024398969117101</v>
      </c>
      <c r="I342" s="39">
        <v>49.621589376145636</v>
      </c>
      <c r="J342" s="63">
        <v>6.5976441890329696E-2</v>
      </c>
      <c r="K342" s="40"/>
      <c r="L342" s="63">
        <v>0.41087264865672668</v>
      </c>
      <c r="M342" s="63">
        <v>5.7523483815549491E-3</v>
      </c>
      <c r="N342" s="63"/>
      <c r="O342" s="63">
        <v>6.8315975591422082E-3</v>
      </c>
      <c r="P342" s="40">
        <v>100.532854</v>
      </c>
      <c r="Q342" s="39">
        <v>90.592995258583386</v>
      </c>
    </row>
    <row r="343" spans="1:17" x14ac:dyDescent="0.25">
      <c r="B343" t="s">
        <v>102</v>
      </c>
      <c r="C343" s="39">
        <v>55.099206745659075</v>
      </c>
      <c r="D343" s="40">
        <v>0.10390233180810036</v>
      </c>
      <c r="E343" s="39">
        <v>3.7244989709672902</v>
      </c>
      <c r="F343" s="40">
        <v>0.5654684596479308</v>
      </c>
      <c r="G343" s="39">
        <v>5.6177193438168116</v>
      </c>
      <c r="H343" s="40">
        <v>0.14985913241552937</v>
      </c>
      <c r="I343" s="39">
        <v>33.811217455591738</v>
      </c>
      <c r="J343" s="40">
        <v>0.85719423741682799</v>
      </c>
      <c r="K343" s="40">
        <v>7.0933322676683896E-2</v>
      </c>
      <c r="L343" s="65"/>
      <c r="M343" s="65"/>
      <c r="N343" s="63"/>
      <c r="O343" s="65"/>
      <c r="P343" s="39">
        <v>100.09400000000002</v>
      </c>
      <c r="Q343" s="39">
        <v>91.47405157711151</v>
      </c>
    </row>
    <row r="344" spans="1:17" x14ac:dyDescent="0.25">
      <c r="B344" t="s">
        <v>102</v>
      </c>
      <c r="C344" s="39">
        <v>54.72864964232906</v>
      </c>
      <c r="D344" s="40">
        <v>9.3913599488470612E-2</v>
      </c>
      <c r="E344" s="39">
        <v>3.7505494944650919</v>
      </c>
      <c r="F344" s="40">
        <v>0.58346321384326416</v>
      </c>
      <c r="G344" s="39">
        <v>5.7626983175478559</v>
      </c>
      <c r="H344" s="40">
        <v>0.16984374375574471</v>
      </c>
      <c r="I344" s="39">
        <v>34.00171841905447</v>
      </c>
      <c r="J344" s="40">
        <v>0.82723894017503896</v>
      </c>
      <c r="K344" s="40">
        <v>8.1924629341006291E-2</v>
      </c>
      <c r="L344" s="65"/>
      <c r="M344" s="65"/>
      <c r="N344" s="63"/>
      <c r="O344" s="65"/>
      <c r="P344" s="39">
        <v>100.092</v>
      </c>
      <c r="Q344" s="39">
        <v>91.317868853854321</v>
      </c>
    </row>
    <row r="345" spans="1:17" x14ac:dyDescent="0.25">
      <c r="B345" t="s">
        <v>102</v>
      </c>
      <c r="C345" s="39">
        <v>55.025459156380649</v>
      </c>
      <c r="D345" s="40">
        <v>0.11788480970023578</v>
      </c>
      <c r="E345" s="39">
        <v>3.5078160600717219</v>
      </c>
      <c r="F345" s="40">
        <v>0.54187387315990743</v>
      </c>
      <c r="G345" s="39">
        <v>5.8773997979117549</v>
      </c>
      <c r="H345" s="40">
        <v>0.14066926871792843</v>
      </c>
      <c r="I345" s="39">
        <v>33.858696728944196</v>
      </c>
      <c r="J345" s="40">
        <v>0.85986567075466103</v>
      </c>
      <c r="K345" s="40">
        <v>7.0334634358964213E-2</v>
      </c>
      <c r="L345" s="65"/>
      <c r="M345" s="65"/>
      <c r="N345" s="63"/>
      <c r="O345" s="65"/>
      <c r="P345" s="39">
        <v>100.94599999999998</v>
      </c>
      <c r="Q345" s="39">
        <v>91.126308428715276</v>
      </c>
    </row>
    <row r="346" spans="1:17" x14ac:dyDescent="0.25">
      <c r="B346" t="s">
        <v>102</v>
      </c>
      <c r="C346" s="39">
        <v>54.501844294459268</v>
      </c>
      <c r="D346" s="40">
        <v>0.15107518442944595</v>
      </c>
      <c r="E346" s="39">
        <v>3.5846021032804898</v>
      </c>
      <c r="F346" s="40">
        <v>0.52483911473865963</v>
      </c>
      <c r="G346" s="39">
        <v>5.6584523622665204</v>
      </c>
      <c r="H346" s="40">
        <v>0.18639146130905668</v>
      </c>
      <c r="I346" s="39">
        <v>34.536375765186001</v>
      </c>
      <c r="J346" s="40">
        <v>0.78971119133574008</v>
      </c>
      <c r="K346" s="40">
        <v>6.6708522994820288E-2</v>
      </c>
      <c r="L346" s="65"/>
      <c r="M346" s="65"/>
      <c r="N346" s="63"/>
      <c r="O346" s="65"/>
      <c r="P346" s="39">
        <v>101.93599999999999</v>
      </c>
      <c r="Q346" s="39">
        <v>91.58257404019254</v>
      </c>
    </row>
    <row r="347" spans="1:17" x14ac:dyDescent="0.25">
      <c r="B347" t="s">
        <v>102</v>
      </c>
      <c r="C347" s="39">
        <v>54.806762080486713</v>
      </c>
      <c r="D347" s="40">
        <v>0.11669076946092856</v>
      </c>
      <c r="E347" s="39">
        <v>3.789956614970329</v>
      </c>
      <c r="F347" s="40">
        <v>0.54954370917069773</v>
      </c>
      <c r="G347" s="39">
        <v>5.8125966189597582</v>
      </c>
      <c r="H347" s="40">
        <v>0.11768812646486811</v>
      </c>
      <c r="I347" s="39">
        <v>33.889193636862323</v>
      </c>
      <c r="J347" s="40">
        <v>0.84176931132498878</v>
      </c>
      <c r="K347" s="40">
        <v>7.5799132299406574E-2</v>
      </c>
      <c r="L347" s="65"/>
      <c r="M347" s="65"/>
      <c r="N347" s="63"/>
      <c r="O347" s="65"/>
      <c r="P347" s="39">
        <v>100.26499999999999</v>
      </c>
      <c r="Q347" s="39">
        <v>91.222764790584847</v>
      </c>
    </row>
    <row r="348" spans="1:17" x14ac:dyDescent="0.25">
      <c r="B348" t="s">
        <v>100</v>
      </c>
      <c r="C348" s="40">
        <v>3.0422569490219147E-2</v>
      </c>
      <c r="D348" s="40">
        <v>0.22309884292827376</v>
      </c>
      <c r="E348" s="39">
        <v>44.581233330967144</v>
      </c>
      <c r="F348" s="39">
        <v>23.747857744065062</v>
      </c>
      <c r="G348" s="39">
        <v>12.638549451886707</v>
      </c>
      <c r="H348" s="40">
        <v>0.10952125016478893</v>
      </c>
      <c r="I348" s="39">
        <v>18.664246382249448</v>
      </c>
      <c r="J348" s="39">
        <v>5.0704282483698578E-3</v>
      </c>
      <c r="K348" s="40">
        <v>0</v>
      </c>
      <c r="L348" s="65"/>
      <c r="M348" s="65"/>
      <c r="N348" s="63"/>
      <c r="O348" s="65"/>
      <c r="P348" s="40">
        <v>98.61099999999999</v>
      </c>
      <c r="Q348" s="39">
        <v>72.470717588396298</v>
      </c>
    </row>
    <row r="349" spans="1:17" x14ac:dyDescent="0.25">
      <c r="B349" t="s">
        <v>100</v>
      </c>
      <c r="C349" s="40">
        <v>7.1002556092019326E-3</v>
      </c>
      <c r="D349" s="40">
        <v>0.22010792388525988</v>
      </c>
      <c r="E349" s="39">
        <v>45.252971964133565</v>
      </c>
      <c r="F349" s="39">
        <v>23.032214874021182</v>
      </c>
      <c r="G349" s="39">
        <v>12.632369051000124</v>
      </c>
      <c r="H349" s="40">
        <v>0.14099078995415268</v>
      </c>
      <c r="I349" s="39">
        <v>18.702073274637886</v>
      </c>
      <c r="J349" s="39">
        <v>2.0286444597719805E-3</v>
      </c>
      <c r="K349" s="40">
        <v>1.0143222298859902E-2</v>
      </c>
      <c r="L349" s="65"/>
      <c r="M349" s="65"/>
      <c r="N349" s="63"/>
      <c r="O349" s="65"/>
      <c r="P349" s="40">
        <v>98.587999999999994</v>
      </c>
      <c r="Q349" s="39">
        <v>72.520840919154224</v>
      </c>
    </row>
    <row r="350" spans="1:17" x14ac:dyDescent="0.25">
      <c r="A350" s="66" t="s">
        <v>109</v>
      </c>
      <c r="B350" s="66" t="s">
        <v>98</v>
      </c>
      <c r="C350" s="67">
        <v>41.157575635903711</v>
      </c>
      <c r="D350" s="68">
        <v>2.2083475537531864E-2</v>
      </c>
      <c r="E350" s="67">
        <v>4.0151773704603395E-3</v>
      </c>
      <c r="F350" s="67">
        <v>1.5056915139226273E-2</v>
      </c>
      <c r="G350" s="67">
        <v>9.2710445483929238</v>
      </c>
      <c r="H350" s="68">
        <v>0.11142117203027442</v>
      </c>
      <c r="I350" s="67">
        <v>49.341510911244498</v>
      </c>
      <c r="J350" s="67">
        <v>7.6288370038746445E-2</v>
      </c>
      <c r="K350" s="68">
        <v>1.0037943426150849E-3</v>
      </c>
      <c r="L350" s="69"/>
      <c r="M350" s="69"/>
      <c r="N350" s="70"/>
      <c r="O350" s="69"/>
      <c r="P350" s="68">
        <v>99.622000000000014</v>
      </c>
      <c r="Q350" s="67">
        <v>90.464569584735784</v>
      </c>
    </row>
    <row r="351" spans="1:17" x14ac:dyDescent="0.25">
      <c r="B351" t="s">
        <v>98</v>
      </c>
      <c r="C351" s="39">
        <v>40.676097003478731</v>
      </c>
      <c r="D351" s="40">
        <v>1.7042777371201717E-2</v>
      </c>
      <c r="E351" s="39">
        <v>1.4035228423342592E-2</v>
      </c>
      <c r="F351" s="39">
        <v>1.2030195791436505E-2</v>
      </c>
      <c r="G351" s="39">
        <v>9.374530070476899</v>
      </c>
      <c r="H351" s="40">
        <v>0.13132963738984854</v>
      </c>
      <c r="I351" s="39">
        <v>49.703756428635877</v>
      </c>
      <c r="J351" s="39">
        <v>7.1178658432665992E-2</v>
      </c>
      <c r="K351" s="40">
        <v>0</v>
      </c>
      <c r="L351" s="65"/>
      <c r="M351" s="65"/>
      <c r="N351" s="63"/>
      <c r="O351" s="65"/>
      <c r="P351" s="40">
        <v>99.748999999999995</v>
      </c>
      <c r="Q351" s="39">
        <v>90.431864132730581</v>
      </c>
    </row>
    <row r="352" spans="1:17" x14ac:dyDescent="0.25">
      <c r="B352" t="s">
        <v>98</v>
      </c>
      <c r="C352" s="39">
        <v>40.422402753321599</v>
      </c>
      <c r="D352" s="40">
        <v>0</v>
      </c>
      <c r="E352" s="39">
        <v>-3.0014406915319356E-3</v>
      </c>
      <c r="F352" s="39">
        <v>6.0028813830638713E-3</v>
      </c>
      <c r="G352" s="39">
        <v>9.4815511445493854</v>
      </c>
      <c r="H352" s="40">
        <v>0.14206819273251162</v>
      </c>
      <c r="I352" s="39">
        <v>49.877941411877707</v>
      </c>
      <c r="J352" s="39">
        <v>7.3035056827277109E-2</v>
      </c>
      <c r="K352" s="40">
        <v>0</v>
      </c>
      <c r="L352" s="65"/>
      <c r="M352" s="65"/>
      <c r="N352" s="63"/>
      <c r="O352" s="65"/>
      <c r="P352" s="40">
        <v>99.951999999999984</v>
      </c>
      <c r="Q352" s="39">
        <v>90.363697585218929</v>
      </c>
    </row>
    <row r="353" spans="2:17" x14ac:dyDescent="0.25">
      <c r="B353" t="s">
        <v>98</v>
      </c>
      <c r="C353" s="39">
        <v>40.594851287178201</v>
      </c>
      <c r="D353" s="40">
        <v>1.8995251187203199E-2</v>
      </c>
      <c r="E353" s="39">
        <v>8.9977505623594096E-3</v>
      </c>
      <c r="F353" s="39">
        <v>6.9982504373906533E-3</v>
      </c>
      <c r="G353" s="39">
        <v>9.8315421144713824</v>
      </c>
      <c r="H353" s="40">
        <v>0.15696075981004751</v>
      </c>
      <c r="I353" s="39">
        <v>49.319670082479384</v>
      </c>
      <c r="J353" s="39">
        <v>6.1984503874031496E-2</v>
      </c>
      <c r="K353" s="40">
        <v>0</v>
      </c>
      <c r="L353" s="65"/>
      <c r="M353" s="65"/>
      <c r="N353" s="63"/>
      <c r="O353" s="65"/>
      <c r="P353" s="40">
        <v>100.02499999999999</v>
      </c>
      <c r="Q353" s="39">
        <v>89.942042772484214</v>
      </c>
    </row>
    <row r="354" spans="2:17" x14ac:dyDescent="0.25">
      <c r="B354" t="s">
        <v>98</v>
      </c>
      <c r="C354" s="39">
        <v>40.576259558927383</v>
      </c>
      <c r="D354" s="40">
        <v>2.3203728738322469E-2</v>
      </c>
      <c r="E354" s="39">
        <v>2.5221444280785293E-2</v>
      </c>
      <c r="F354" s="39">
        <v>1.6141724339702589E-2</v>
      </c>
      <c r="G354" s="39">
        <v>9.3278989528056329</v>
      </c>
      <c r="H354" s="40">
        <v>0.15637295454086883</v>
      </c>
      <c r="I354" s="39">
        <v>49.806299307923567</v>
      </c>
      <c r="J354" s="39">
        <v>6.6584612901273182E-2</v>
      </c>
      <c r="K354" s="40">
        <v>2.0177155424628236E-3</v>
      </c>
      <c r="L354" s="65"/>
      <c r="M354" s="65"/>
      <c r="N354" s="63"/>
      <c r="O354" s="65"/>
      <c r="P354" s="40">
        <v>99.122</v>
      </c>
      <c r="Q354" s="39">
        <v>90.492671016929265</v>
      </c>
    </row>
    <row r="355" spans="2:17" x14ac:dyDescent="0.25">
      <c r="B355" s="64" t="s">
        <v>98</v>
      </c>
      <c r="C355" s="39">
        <v>40.986465719627603</v>
      </c>
      <c r="D355" s="40"/>
      <c r="E355" s="63">
        <v>1.5136263204882717E-2</v>
      </c>
      <c r="F355" s="63">
        <v>1.4723419676708331E-2</v>
      </c>
      <c r="G355" s="39">
        <v>9.2325007898756297</v>
      </c>
      <c r="H355" s="63">
        <v>0.13741891685632229</v>
      </c>
      <c r="I355" s="39">
        <v>49.136376821820761</v>
      </c>
      <c r="J355" s="63">
        <v>6.3756835521768904E-2</v>
      </c>
      <c r="K355" s="40"/>
      <c r="L355" s="63">
        <v>0.39836201681200806</v>
      </c>
      <c r="M355" s="63">
        <v>7.7890478729656671E-3</v>
      </c>
      <c r="N355" s="63"/>
      <c r="O355" s="63">
        <v>7.4701687313491307E-3</v>
      </c>
      <c r="P355" s="40">
        <v>100.03790100000001</v>
      </c>
      <c r="Q355" s="39">
        <v>90.464569584735784</v>
      </c>
    </row>
    <row r="356" spans="2:17" x14ac:dyDescent="0.25">
      <c r="B356" s="64" t="s">
        <v>98</v>
      </c>
      <c r="C356" s="39">
        <v>40.245584627654928</v>
      </c>
      <c r="D356" s="40"/>
      <c r="E356" s="63">
        <v>1.8168934574373831E-2</v>
      </c>
      <c r="F356" s="63">
        <v>1.3890668456120784E-2</v>
      </c>
      <c r="G356" s="39">
        <v>9.4400763684945623</v>
      </c>
      <c r="H356" s="63">
        <v>0.13711369759663145</v>
      </c>
      <c r="I356" s="39">
        <v>49.659762295550053</v>
      </c>
      <c r="J356" s="63">
        <v>6.6092487825892429E-2</v>
      </c>
      <c r="K356" s="40"/>
      <c r="L356" s="63">
        <v>0.40410738649169792</v>
      </c>
      <c r="M356" s="63">
        <v>8.2826036724735954E-3</v>
      </c>
      <c r="N356" s="63"/>
      <c r="O356" s="63">
        <v>6.9209296832647687E-3</v>
      </c>
      <c r="P356" s="40">
        <v>100.391137</v>
      </c>
      <c r="Q356" s="39">
        <v>90.363697585218929</v>
      </c>
    </row>
    <row r="357" spans="2:17" x14ac:dyDescent="0.25">
      <c r="B357" s="64" t="s">
        <v>98</v>
      </c>
      <c r="C357" s="39">
        <v>40.433870114161024</v>
      </c>
      <c r="D357" s="40"/>
      <c r="E357" s="63">
        <v>1.6221345749530432E-2</v>
      </c>
      <c r="F357" s="63">
        <v>1.127727075588902E-2</v>
      </c>
      <c r="G357" s="39">
        <v>9.7925545795507833</v>
      </c>
      <c r="H357" s="63">
        <v>0.14120337928969703</v>
      </c>
      <c r="I357" s="39">
        <v>49.124090148301732</v>
      </c>
      <c r="J357" s="63">
        <v>6.2833069088374507E-2</v>
      </c>
      <c r="K357" s="40"/>
      <c r="L357" s="63">
        <v>0.40263590794138332</v>
      </c>
      <c r="M357" s="63">
        <v>8.595620411905874E-3</v>
      </c>
      <c r="N357" s="63"/>
      <c r="O357" s="63">
        <v>6.7185647496673931E-3</v>
      </c>
      <c r="P357" s="40">
        <v>100.42323400000001</v>
      </c>
      <c r="Q357" s="39">
        <v>89.942042772484214</v>
      </c>
    </row>
    <row r="358" spans="2:17" x14ac:dyDescent="0.25">
      <c r="B358" s="64" t="s">
        <v>98</v>
      </c>
      <c r="C358" s="39">
        <v>40.428041082287805</v>
      </c>
      <c r="D358" s="40"/>
      <c r="E358" s="63">
        <v>1.6420499232229081E-2</v>
      </c>
      <c r="F358" s="63">
        <v>1.1595670858410546E-2</v>
      </c>
      <c r="G358" s="39">
        <v>9.2938256550679537</v>
      </c>
      <c r="H358" s="63">
        <v>0.14341601306660018</v>
      </c>
      <c r="I358" s="39">
        <v>49.624364997301505</v>
      </c>
      <c r="J358" s="63">
        <v>6.5931279728230277E-2</v>
      </c>
      <c r="K358" s="40"/>
      <c r="L358" s="63">
        <v>0.40165389487688063</v>
      </c>
      <c r="M358" s="63">
        <v>5.3676215658731204E-3</v>
      </c>
      <c r="N358" s="63"/>
      <c r="O358" s="63">
        <v>9.3832860144991721E-3</v>
      </c>
      <c r="P358" s="40">
        <v>99.485404000000003</v>
      </c>
      <c r="Q358" s="39">
        <v>90.492671016929265</v>
      </c>
    </row>
    <row r="359" spans="2:17" x14ac:dyDescent="0.25">
      <c r="B359" t="s">
        <v>102</v>
      </c>
      <c r="C359" s="40">
        <v>54.156967241533032</v>
      </c>
      <c r="D359" s="40">
        <v>0.17830432586106135</v>
      </c>
      <c r="E359" s="40">
        <v>4.9251617121177613</v>
      </c>
      <c r="F359" s="40">
        <v>0.52500718170201399</v>
      </c>
      <c r="G359" s="40">
        <v>6.0702717159810211</v>
      </c>
      <c r="H359" s="40">
        <v>0.14363404027696605</v>
      </c>
      <c r="I359" s="40">
        <v>33.115075630751562</v>
      </c>
      <c r="J359" s="40">
        <v>0.80633178472724398</v>
      </c>
      <c r="K359" s="40">
        <v>7.9246367049360597E-2</v>
      </c>
      <c r="L359" s="65"/>
      <c r="M359" s="65"/>
      <c r="N359" s="63"/>
      <c r="O359" s="65"/>
      <c r="P359" s="40">
        <v>100.95099999999998</v>
      </c>
      <c r="Q359" s="39">
        <v>90.675649088774307</v>
      </c>
    </row>
    <row r="360" spans="2:17" x14ac:dyDescent="0.25">
      <c r="B360" t="s">
        <v>102</v>
      </c>
      <c r="C360" s="40">
        <v>53.964536966293252</v>
      </c>
      <c r="D360" s="40">
        <v>0.12700806699675535</v>
      </c>
      <c r="E360" s="39">
        <v>4.6933449757394747</v>
      </c>
      <c r="F360" s="39">
        <v>0.58245105724293267</v>
      </c>
      <c r="G360" s="39">
        <v>6.1340927357339181</v>
      </c>
      <c r="H360" s="40">
        <v>0.15280658060547125</v>
      </c>
      <c r="I360" s="39">
        <v>33.397168117006181</v>
      </c>
      <c r="J360" s="39">
        <v>0.88806421845387518</v>
      </c>
      <c r="K360" s="40">
        <v>6.0527281928141212E-2</v>
      </c>
      <c r="L360" s="65"/>
      <c r="M360" s="65"/>
      <c r="N360" s="63"/>
      <c r="O360" s="65"/>
      <c r="P360" s="40">
        <v>100.78100000000001</v>
      </c>
      <c r="Q360" s="39">
        <v>90.658925842046983</v>
      </c>
    </row>
    <row r="361" spans="2:17" x14ac:dyDescent="0.25">
      <c r="B361" t="s">
        <v>102</v>
      </c>
      <c r="C361" s="40">
        <v>54.460402297134557</v>
      </c>
      <c r="D361" s="40">
        <v>0.15924676281189973</v>
      </c>
      <c r="E361" s="39">
        <v>4.2270062603883627</v>
      </c>
      <c r="F361" s="39">
        <v>0.54342957809560777</v>
      </c>
      <c r="G361" s="39">
        <v>6.1519015058772011</v>
      </c>
      <c r="H361" s="40">
        <v>0.15327500920645348</v>
      </c>
      <c r="I361" s="39">
        <v>33.416937883809588</v>
      </c>
      <c r="J361" s="39">
        <v>0.82410199755158098</v>
      </c>
      <c r="K361" s="40">
        <v>6.3698705124759891E-2</v>
      </c>
      <c r="L361" s="65"/>
      <c r="M361" s="65"/>
      <c r="N361" s="63"/>
      <c r="O361" s="65"/>
      <c r="P361" s="40">
        <v>100.473</v>
      </c>
      <c r="Q361" s="39">
        <v>90.639368484294181</v>
      </c>
    </row>
    <row r="362" spans="2:17" x14ac:dyDescent="0.25">
      <c r="B362" t="s">
        <v>102</v>
      </c>
      <c r="C362" s="40">
        <v>54.587660843289093</v>
      </c>
      <c r="D362" s="40">
        <v>0.13507834544035538</v>
      </c>
      <c r="E362" s="39">
        <v>4.0363410778251376</v>
      </c>
      <c r="F362" s="39">
        <v>0.55332092613715944</v>
      </c>
      <c r="G362" s="39">
        <v>5.9494506813952084</v>
      </c>
      <c r="H362" s="40">
        <v>0.1410818274599267</v>
      </c>
      <c r="I362" s="39">
        <v>33.643513237677844</v>
      </c>
      <c r="J362" s="39">
        <v>0.82747993836425093</v>
      </c>
      <c r="K362" s="40">
        <v>0.12607312241099836</v>
      </c>
      <c r="L362" s="65"/>
      <c r="M362" s="65"/>
      <c r="N362" s="63"/>
      <c r="O362" s="65"/>
      <c r="P362" s="40">
        <v>99.942000000000021</v>
      </c>
      <c r="Q362" s="39">
        <v>90.975076797993864</v>
      </c>
    </row>
    <row r="363" spans="2:17" x14ac:dyDescent="0.25">
      <c r="B363" t="s">
        <v>102</v>
      </c>
      <c r="C363" s="40">
        <v>54.717585364877301</v>
      </c>
      <c r="D363" s="40">
        <v>0.17813538289099712</v>
      </c>
      <c r="E363" s="39">
        <v>3.9139746207117403</v>
      </c>
      <c r="F363" s="39">
        <v>0.55542212081181697</v>
      </c>
      <c r="G363" s="39">
        <v>5.7483687602577946</v>
      </c>
      <c r="H363" s="40">
        <v>0.1140867058964813</v>
      </c>
      <c r="I363" s="39">
        <v>33.815699931948274</v>
      </c>
      <c r="J363" s="39">
        <v>0.90368680196949658</v>
      </c>
      <c r="K363" s="40">
        <v>5.3040310636083408E-2</v>
      </c>
      <c r="L363" s="65"/>
      <c r="M363" s="65"/>
      <c r="N363" s="63"/>
      <c r="O363" s="65"/>
      <c r="P363" s="40">
        <v>99.924000000000021</v>
      </c>
      <c r="Q363" s="39">
        <v>91.294084756986265</v>
      </c>
    </row>
    <row r="364" spans="2:17" x14ac:dyDescent="0.25">
      <c r="B364" t="s">
        <v>102</v>
      </c>
      <c r="C364" s="40">
        <v>54.166749596958788</v>
      </c>
      <c r="D364" s="40">
        <v>8.7574388472025949E-2</v>
      </c>
      <c r="E364" s="39">
        <v>4.3777242600959339</v>
      </c>
      <c r="F364" s="39">
        <v>0.50056724319805745</v>
      </c>
      <c r="G364" s="39">
        <v>6.2227573990406624</v>
      </c>
      <c r="H364" s="40">
        <v>0.14529387178313399</v>
      </c>
      <c r="I364" s="39">
        <v>33.656429751408162</v>
      </c>
      <c r="J364" s="39">
        <v>0.76727106263559119</v>
      </c>
      <c r="K364" s="40">
        <v>7.5632426407658784E-2</v>
      </c>
      <c r="L364" s="65"/>
      <c r="M364" s="65"/>
      <c r="N364" s="63"/>
      <c r="O364" s="65"/>
      <c r="P364" s="40">
        <v>100.48599999999999</v>
      </c>
      <c r="Q364" s="39">
        <v>90.602730776744636</v>
      </c>
    </row>
    <row r="365" spans="2:17" x14ac:dyDescent="0.25">
      <c r="B365" t="s">
        <v>102</v>
      </c>
      <c r="C365" s="40">
        <v>54.409538228614679</v>
      </c>
      <c r="D365" s="40">
        <v>9.562133949559741E-2</v>
      </c>
      <c r="E365" s="39">
        <v>4.5689071277740139</v>
      </c>
      <c r="F365" s="39">
        <v>0.45220925136459611</v>
      </c>
      <c r="G365" s="39">
        <v>6.1187696720984883</v>
      </c>
      <c r="H365" s="40">
        <v>0.11355034065102194</v>
      </c>
      <c r="I365" s="39">
        <v>33.336985537272398</v>
      </c>
      <c r="J365" s="39">
        <v>0.83270249810749419</v>
      </c>
      <c r="K365" s="40">
        <v>7.1716004621698054E-2</v>
      </c>
      <c r="L365" s="65"/>
      <c r="M365" s="65"/>
      <c r="N365" s="63"/>
      <c r="O365" s="65"/>
      <c r="P365" s="40">
        <v>100.39600000000002</v>
      </c>
      <c r="Q365" s="39">
        <v>90.664830869323865</v>
      </c>
    </row>
    <row r="366" spans="2:17" x14ac:dyDescent="0.25">
      <c r="B366" t="s">
        <v>102</v>
      </c>
      <c r="C366" s="40">
        <v>53.900094626226412</v>
      </c>
      <c r="D366" s="40">
        <v>0.14642163454355298</v>
      </c>
      <c r="E366" s="39">
        <v>4.4454405099855574</v>
      </c>
      <c r="F366" s="39">
        <v>0.53090293341301864</v>
      </c>
      <c r="G366" s="39">
        <v>6.2254096319537826</v>
      </c>
      <c r="H366" s="40">
        <v>0.14741770008466556</v>
      </c>
      <c r="I366" s="39">
        <v>33.630160864584887</v>
      </c>
      <c r="J366" s="39">
        <v>0.88251406942576816</v>
      </c>
      <c r="K366" s="40">
        <v>9.1638029782359673E-2</v>
      </c>
      <c r="L366" s="65"/>
      <c r="M366" s="65"/>
      <c r="N366" s="63"/>
      <c r="O366" s="65"/>
      <c r="P366" s="40">
        <v>100.395</v>
      </c>
      <c r="Q366" s="39">
        <v>90.592449714957539</v>
      </c>
    </row>
    <row r="367" spans="2:17" x14ac:dyDescent="0.25">
      <c r="B367" t="s">
        <v>102</v>
      </c>
      <c r="C367" s="40">
        <v>55.164613974251651</v>
      </c>
      <c r="D367" s="40">
        <v>0.12854238909482243</v>
      </c>
      <c r="E367" s="39">
        <v>3.77655546255331</v>
      </c>
      <c r="F367" s="39">
        <v>0.55402766152497118</v>
      </c>
      <c r="G367" s="39">
        <v>5.7714536250946615</v>
      </c>
      <c r="H367" s="40">
        <v>0.11857786280840206</v>
      </c>
      <c r="I367" s="39">
        <v>33.527641595918524</v>
      </c>
      <c r="J367" s="39">
        <v>0.89581091314918881</v>
      </c>
      <c r="K367" s="40">
        <v>6.2776515604448163E-2</v>
      </c>
      <c r="L367" s="65"/>
      <c r="M367" s="65"/>
      <c r="N367" s="63"/>
      <c r="O367" s="65"/>
      <c r="P367" s="40">
        <v>100.35600000000001</v>
      </c>
      <c r="Q367" s="39">
        <v>91.193716242273453</v>
      </c>
    </row>
    <row r="368" spans="2:17" x14ac:dyDescent="0.25">
      <c r="B368" t="s">
        <v>102</v>
      </c>
      <c r="C368" s="40">
        <v>54.812528008763643</v>
      </c>
      <c r="D368" s="40">
        <v>0.12647512821789575</v>
      </c>
      <c r="E368" s="39">
        <v>3.9416421849325309</v>
      </c>
      <c r="F368" s="39">
        <v>0.56266494049693772</v>
      </c>
      <c r="G368" s="39">
        <v>5.8786037942538476</v>
      </c>
      <c r="H368" s="40">
        <v>0.12946272967186181</v>
      </c>
      <c r="I368" s="39">
        <v>33.59557834984814</v>
      </c>
      <c r="J368" s="39">
        <v>0.88034656176866033</v>
      </c>
      <c r="K368" s="40">
        <v>7.2698302046507013E-2</v>
      </c>
      <c r="L368" s="65"/>
      <c r="M368" s="65"/>
      <c r="N368" s="63"/>
      <c r="O368" s="65"/>
      <c r="P368" s="40">
        <v>100.41499999999998</v>
      </c>
      <c r="Q368" s="39">
        <v>91.061354179978565</v>
      </c>
    </row>
    <row r="369" spans="1:17" x14ac:dyDescent="0.25">
      <c r="B369" t="s">
        <v>99</v>
      </c>
      <c r="C369" s="40">
        <v>51.678707605859927</v>
      </c>
      <c r="D369" s="40">
        <v>0.40939193257074052</v>
      </c>
      <c r="E369" s="39">
        <v>5.1766004415011038</v>
      </c>
      <c r="F369" s="39">
        <v>1.142885811759984</v>
      </c>
      <c r="G369" s="39">
        <v>2.7322897852699177</v>
      </c>
      <c r="H369" s="40">
        <v>0.10234798314268513</v>
      </c>
      <c r="I369" s="39">
        <v>16.731888420630142</v>
      </c>
      <c r="J369" s="39">
        <v>20.97631948625326</v>
      </c>
      <c r="K369" s="40">
        <v>1.0495685330122417</v>
      </c>
      <c r="L369" s="65"/>
      <c r="M369" s="65"/>
      <c r="N369" s="63"/>
      <c r="O369" s="65"/>
      <c r="P369" s="40">
        <v>99.66</v>
      </c>
      <c r="Q369" s="39">
        <v>91.608083526340195</v>
      </c>
    </row>
    <row r="370" spans="1:17" x14ac:dyDescent="0.25">
      <c r="B370" t="s">
        <v>99</v>
      </c>
      <c r="C370" s="40">
        <v>51.802734355466207</v>
      </c>
      <c r="D370" s="40">
        <v>0.42705551721723817</v>
      </c>
      <c r="E370" s="39">
        <v>5.25768349885485</v>
      </c>
      <c r="F370" s="39">
        <v>1.1381479592347001</v>
      </c>
      <c r="G370" s="39">
        <v>2.6773480552471818</v>
      </c>
      <c r="H370" s="40">
        <v>9.7012611639513135E-2</v>
      </c>
      <c r="I370" s="39">
        <v>16.712172582435716</v>
      </c>
      <c r="J370" s="39">
        <v>20.80570474161641</v>
      </c>
      <c r="K370" s="40">
        <v>1.0821406782881775</v>
      </c>
      <c r="L370" s="65"/>
      <c r="M370" s="65"/>
      <c r="N370" s="63"/>
      <c r="O370" s="65"/>
      <c r="P370" s="40">
        <v>99.987000000000009</v>
      </c>
      <c r="Q370" s="39">
        <v>91.754014749718053</v>
      </c>
    </row>
    <row r="371" spans="1:17" x14ac:dyDescent="0.25">
      <c r="B371" t="s">
        <v>99</v>
      </c>
      <c r="C371" s="40">
        <v>51.613420451356866</v>
      </c>
      <c r="D371" s="40">
        <v>0.44193690624123139</v>
      </c>
      <c r="E371" s="39">
        <v>5.5166953942357795</v>
      </c>
      <c r="F371" s="39">
        <v>0.98107988936545454</v>
      </c>
      <c r="G371" s="39">
        <v>2.7528360123461733</v>
      </c>
      <c r="H371" s="40">
        <v>6.2131719244798968E-2</v>
      </c>
      <c r="I371" s="39">
        <v>16.69038361326011</v>
      </c>
      <c r="J371" s="39">
        <v>20.89128953381168</v>
      </c>
      <c r="K371" s="40">
        <v>1.0502264801378924</v>
      </c>
      <c r="L371" s="65"/>
      <c r="M371" s="65"/>
      <c r="N371" s="63"/>
      <c r="O371" s="65"/>
      <c r="P371" s="40">
        <v>99.788000000000011</v>
      </c>
      <c r="Q371" s="39">
        <v>91.531077591562124</v>
      </c>
    </row>
    <row r="372" spans="1:17" x14ac:dyDescent="0.25">
      <c r="B372" t="s">
        <v>99</v>
      </c>
      <c r="C372" s="40">
        <v>51.3889028825906</v>
      </c>
      <c r="D372" s="40">
        <v>0.5178789130588104</v>
      </c>
      <c r="E372" s="39">
        <v>6.0704678038508426</v>
      </c>
      <c r="F372" s="39">
        <v>0.78286364872898007</v>
      </c>
      <c r="G372" s="39">
        <v>2.820122719166557</v>
      </c>
      <c r="H372" s="40">
        <v>9.2694280158386308E-2</v>
      </c>
      <c r="I372" s="39">
        <v>16.432076251120897</v>
      </c>
      <c r="J372" s="39">
        <v>20.790722511611971</v>
      </c>
      <c r="K372" s="40">
        <v>1.1042709897129501</v>
      </c>
      <c r="L372" s="65"/>
      <c r="M372" s="65"/>
      <c r="N372" s="63"/>
      <c r="O372" s="65"/>
      <c r="P372" s="40">
        <v>99.251000000000005</v>
      </c>
      <c r="Q372" s="39">
        <v>91.217848099343271</v>
      </c>
    </row>
    <row r="373" spans="1:17" x14ac:dyDescent="0.25">
      <c r="B373" t="s">
        <v>99</v>
      </c>
      <c r="C373" s="40">
        <v>50.991200465032371</v>
      </c>
      <c r="D373" s="40">
        <v>0.51514361883381099</v>
      </c>
      <c r="E373" s="39">
        <v>6.5224799053899645</v>
      </c>
      <c r="F373" s="39">
        <v>0.7727154282507166</v>
      </c>
      <c r="G373" s="39">
        <v>2.8413077031008838</v>
      </c>
      <c r="H373" s="40">
        <v>9.2204694421615982E-2</v>
      </c>
      <c r="I373" s="39">
        <v>16.120788149692316</v>
      </c>
      <c r="J373" s="39">
        <v>21.009641403916696</v>
      </c>
      <c r="K373" s="40">
        <v>1.1345186313616227</v>
      </c>
      <c r="L373" s="65"/>
      <c r="M373" s="65"/>
      <c r="N373" s="63"/>
      <c r="O373" s="65"/>
      <c r="P373" s="40">
        <v>99.778000000000006</v>
      </c>
      <c r="Q373" s="39">
        <v>91.002329899151889</v>
      </c>
    </row>
    <row r="374" spans="1:17" x14ac:dyDescent="0.25">
      <c r="B374" t="s">
        <v>99</v>
      </c>
      <c r="C374" s="40">
        <v>51.978841692664574</v>
      </c>
      <c r="D374" s="40">
        <v>0.42096632269418444</v>
      </c>
      <c r="E374" s="39">
        <v>4.9526037916966636</v>
      </c>
      <c r="F374" s="39">
        <v>1.0849132069434444</v>
      </c>
      <c r="G374" s="39">
        <v>2.684785217182625</v>
      </c>
      <c r="H374" s="40">
        <v>0.10599152067834572</v>
      </c>
      <c r="I374" s="39">
        <v>16.636669066474681</v>
      </c>
      <c r="J374" s="39">
        <v>21.097312215022797</v>
      </c>
      <c r="K374" s="40">
        <v>1.0379169666426684</v>
      </c>
      <c r="L374" s="65"/>
      <c r="M374" s="65"/>
      <c r="N374" s="63"/>
      <c r="O374" s="65"/>
      <c r="P374" s="40">
        <v>100.00800000000001</v>
      </c>
      <c r="Q374" s="39">
        <v>91.698598409302903</v>
      </c>
    </row>
    <row r="375" spans="1:17" x14ac:dyDescent="0.25">
      <c r="B375" t="s">
        <v>100</v>
      </c>
      <c r="C375" s="40">
        <v>5.0780496227009135E-2</v>
      </c>
      <c r="D375" s="40">
        <v>0.19601271543625526</v>
      </c>
      <c r="E375" s="39">
        <v>47.991631374221789</v>
      </c>
      <c r="F375" s="39">
        <v>20.208606278500554</v>
      </c>
      <c r="G375" s="39">
        <v>12.345754242710463</v>
      </c>
      <c r="H375" s="40">
        <v>8.5311233661375344E-2</v>
      </c>
      <c r="I375" s="39">
        <v>19.121903659242559</v>
      </c>
      <c r="J375" s="39">
        <v>0</v>
      </c>
      <c r="K375" s="40">
        <v>0</v>
      </c>
      <c r="L375" s="65"/>
      <c r="M375" s="65"/>
      <c r="N375" s="63"/>
      <c r="O375" s="65"/>
      <c r="P375" s="40">
        <v>98.462999999999994</v>
      </c>
      <c r="Q375" s="39">
        <v>73.411395781842046</v>
      </c>
    </row>
    <row r="376" spans="1:17" x14ac:dyDescent="0.25">
      <c r="B376" t="s">
        <v>100</v>
      </c>
      <c r="C376" s="40">
        <v>2.7393090853751335E-2</v>
      </c>
      <c r="D376" s="40">
        <v>0.23842134631968753</v>
      </c>
      <c r="E376" s="39">
        <v>49.722518135240705</v>
      </c>
      <c r="F376" s="39">
        <v>18.717597524476236</v>
      </c>
      <c r="G376" s="39">
        <v>11.893674225130626</v>
      </c>
      <c r="H376" s="40">
        <v>0.10044133313042156</v>
      </c>
      <c r="I376" s="39">
        <v>19.299954344848576</v>
      </c>
      <c r="J376" s="39">
        <v>0</v>
      </c>
      <c r="K376" s="40">
        <v>0</v>
      </c>
      <c r="L376" s="65"/>
      <c r="M376" s="65"/>
      <c r="N376" s="63"/>
      <c r="O376" s="65"/>
      <c r="P376" s="40">
        <v>98.564999999999998</v>
      </c>
      <c r="Q376" s="39">
        <v>74.310506805842337</v>
      </c>
    </row>
    <row r="377" spans="1:17" x14ac:dyDescent="0.25">
      <c r="B377" t="s">
        <v>100</v>
      </c>
      <c r="C377" s="40">
        <v>3.6381275770070332E-2</v>
      </c>
      <c r="D377" s="40">
        <v>0.2243512005821004</v>
      </c>
      <c r="E377" s="39">
        <v>48.166787937585902</v>
      </c>
      <c r="F377" s="39">
        <v>20.298730697712021</v>
      </c>
      <c r="G377" s="39">
        <v>12.023001051014633</v>
      </c>
      <c r="H377" s="40">
        <v>7.9836688495432129E-2</v>
      </c>
      <c r="I377" s="39">
        <v>19.16686878486539</v>
      </c>
      <c r="J377" s="39">
        <v>4.0423639744522604E-3</v>
      </c>
      <c r="K377" s="40">
        <v>0</v>
      </c>
      <c r="L377" s="65"/>
      <c r="M377" s="65"/>
      <c r="N377" s="63"/>
      <c r="O377" s="65"/>
      <c r="P377" s="40">
        <v>98.951999999999998</v>
      </c>
      <c r="Q377" s="39">
        <v>73.970499998782927</v>
      </c>
    </row>
    <row r="378" spans="1:17" x14ac:dyDescent="0.25">
      <c r="A378" s="35" t="s">
        <v>110</v>
      </c>
      <c r="B378" s="35" t="s">
        <v>98</v>
      </c>
      <c r="C378" s="38">
        <v>37.985192280827789</v>
      </c>
      <c r="D378" s="36">
        <v>4.3904288650741377E-2</v>
      </c>
      <c r="E378" s="36">
        <v>3.7917340198367552E-2</v>
      </c>
      <c r="F378" s="37"/>
      <c r="G378" s="38">
        <v>23.48879442814664</v>
      </c>
      <c r="H378" s="36">
        <v>0.29336047416631739</v>
      </c>
      <c r="I378" s="38">
        <v>37.867448961264444</v>
      </c>
      <c r="J378" s="36">
        <v>6.1865134007862858E-2</v>
      </c>
      <c r="K378" s="36">
        <v>2.1952144325370689E-2</v>
      </c>
      <c r="L378" s="71"/>
      <c r="M378" s="71"/>
      <c r="N378" s="72"/>
      <c r="O378" s="71"/>
      <c r="P378" s="36">
        <v>100.018</v>
      </c>
      <c r="Q378" s="38">
        <v>74.185696448627354</v>
      </c>
    </row>
    <row r="379" spans="1:17" x14ac:dyDescent="0.25">
      <c r="B379" t="s">
        <v>98</v>
      </c>
      <c r="C379" s="39">
        <v>37.59045511632079</v>
      </c>
      <c r="D379" s="40">
        <v>1.3954508302932439E-2</v>
      </c>
      <c r="E379" s="40">
        <v>7.9740047445328224E-3</v>
      </c>
      <c r="F379" s="34">
        <v>3.9870023722664112E-3</v>
      </c>
      <c r="G379" s="39">
        <v>23.863205948607533</v>
      </c>
      <c r="H379" s="40">
        <v>0.2940414249546478</v>
      </c>
      <c r="I379" s="39">
        <v>37.951278831010903</v>
      </c>
      <c r="J379" s="40">
        <v>7.1766042700795382E-2</v>
      </c>
      <c r="K379" s="40">
        <v>3.9870023722664112E-3</v>
      </c>
      <c r="L379" s="65"/>
      <c r="M379" s="65"/>
      <c r="N379" s="63"/>
      <c r="O379" s="65"/>
      <c r="P379" s="40">
        <v>100.12600000000002</v>
      </c>
      <c r="Q379" s="39">
        <v>73.924336582184509</v>
      </c>
    </row>
    <row r="380" spans="1:17" x14ac:dyDescent="0.25">
      <c r="B380" t="s">
        <v>98</v>
      </c>
      <c r="C380" s="39">
        <v>37.480124026077277</v>
      </c>
      <c r="D380" s="40"/>
      <c r="E380" s="40">
        <v>9.9379869613611064E-3</v>
      </c>
      <c r="F380" s="34"/>
      <c r="G380" s="39">
        <v>24.200985848306566</v>
      </c>
      <c r="H380" s="40">
        <v>0.27826363491811101</v>
      </c>
      <c r="I380" s="39">
        <v>37.735530290984258</v>
      </c>
      <c r="J380" s="40">
        <v>7.8510096994752754E-2</v>
      </c>
      <c r="K380" s="40">
        <v>1.788837653044999E-2</v>
      </c>
      <c r="L380" s="65"/>
      <c r="M380" s="65"/>
      <c r="N380" s="63"/>
      <c r="O380" s="65"/>
      <c r="P380" s="40">
        <v>100.42399999999999</v>
      </c>
      <c r="Q380" s="39">
        <v>73.541705157322923</v>
      </c>
    </row>
    <row r="381" spans="1:17" x14ac:dyDescent="0.25">
      <c r="B381" t="s">
        <v>98</v>
      </c>
      <c r="C381" s="39">
        <v>37.248040175173244</v>
      </c>
      <c r="D381" s="40"/>
      <c r="E381" s="40">
        <v>2.6691183012544854E-2</v>
      </c>
      <c r="F381" s="34"/>
      <c r="G381" s="39">
        <v>24.466917761499449</v>
      </c>
      <c r="H381" s="40">
        <v>0.28866020146900356</v>
      </c>
      <c r="I381" s="39">
        <v>37.682019039710546</v>
      </c>
      <c r="J381" s="40">
        <v>7.0187925699654985E-2</v>
      </c>
      <c r="K381" s="40">
        <v>1.9771246675959149E-2</v>
      </c>
      <c r="L381" s="65"/>
      <c r="M381" s="65"/>
      <c r="N381" s="63"/>
      <c r="O381" s="65"/>
      <c r="P381" s="40">
        <v>100.95700000000001</v>
      </c>
      <c r="Q381" s="39">
        <v>73.300749543709145</v>
      </c>
    </row>
    <row r="382" spans="1:17" x14ac:dyDescent="0.25">
      <c r="B382" t="s">
        <v>98</v>
      </c>
      <c r="C382" s="39">
        <v>37.785220849905798</v>
      </c>
      <c r="D382" s="40">
        <v>2.3924160411495556E-2</v>
      </c>
      <c r="E382" s="40">
        <v>2.0933640360058615E-2</v>
      </c>
      <c r="F382" s="34"/>
      <c r="G382" s="39">
        <v>24.278038617582261</v>
      </c>
      <c r="H382" s="40">
        <v>0.31500144541802483</v>
      </c>
      <c r="I382" s="39">
        <v>37.301753441590158</v>
      </c>
      <c r="J382" s="40">
        <v>7.5759841303069259E-2</v>
      </c>
      <c r="K382" s="40"/>
      <c r="L382" s="65"/>
      <c r="M382" s="65"/>
      <c r="N382" s="63"/>
      <c r="O382" s="65"/>
      <c r="P382" s="40">
        <v>100.117</v>
      </c>
      <c r="Q382" s="39">
        <v>73.25389124083803</v>
      </c>
    </row>
    <row r="383" spans="1:17" x14ac:dyDescent="0.25">
      <c r="B383" t="s">
        <v>98</v>
      </c>
      <c r="C383" s="39">
        <v>37.614797697073527</v>
      </c>
      <c r="D383" s="40">
        <v>1.3945056477478734E-2</v>
      </c>
      <c r="E383" s="40">
        <v>1.8925433790863994E-2</v>
      </c>
      <c r="F383" s="34"/>
      <c r="G383" s="39">
        <v>24.3161941948722</v>
      </c>
      <c r="H383" s="40">
        <v>0.30380301611650096</v>
      </c>
      <c r="I383" s="39">
        <v>37.459409924895908</v>
      </c>
      <c r="J383" s="40">
        <v>6.4744905074008402E-2</v>
      </c>
      <c r="K383" s="40">
        <v>8.9646791640934712E-3</v>
      </c>
      <c r="L383" s="65"/>
      <c r="M383" s="65"/>
      <c r="N383" s="63"/>
      <c r="O383" s="65"/>
      <c r="P383" s="40">
        <v>100.194</v>
      </c>
      <c r="Q383" s="39">
        <v>73.305725427359278</v>
      </c>
    </row>
    <row r="384" spans="1:17" x14ac:dyDescent="0.25">
      <c r="B384" t="s">
        <v>98</v>
      </c>
      <c r="C384" s="39">
        <v>36.933328045056122</v>
      </c>
      <c r="D384" s="40">
        <v>2.2805695474556777E-2</v>
      </c>
      <c r="E384" s="40">
        <v>2.9746559314639274E-3</v>
      </c>
      <c r="F384" s="34">
        <v>2.9746559314639274E-3</v>
      </c>
      <c r="G384" s="39">
        <v>24.983143616388379</v>
      </c>
      <c r="H384" s="40">
        <v>0.29449093721492881</v>
      </c>
      <c r="I384" s="39">
        <v>37.486614048308418</v>
      </c>
      <c r="J384" s="40">
        <v>7.5357950263752832E-2</v>
      </c>
      <c r="K384" s="40"/>
      <c r="L384" s="65"/>
      <c r="M384" s="65"/>
      <c r="N384" s="63"/>
      <c r="O384" s="65"/>
      <c r="P384" s="40">
        <v>100.65199999999999</v>
      </c>
      <c r="Q384" s="39">
        <v>72.787281676532217</v>
      </c>
    </row>
    <row r="385" spans="2:17" x14ac:dyDescent="0.25">
      <c r="B385" t="s">
        <v>98</v>
      </c>
      <c r="C385" s="39">
        <v>37.465788743009</v>
      </c>
      <c r="D385" s="40"/>
      <c r="E385" s="40">
        <v>1.7849351473563126E-2</v>
      </c>
      <c r="F385" s="34">
        <v>8.9246757367815628E-3</v>
      </c>
      <c r="G385" s="39">
        <v>24.509142834477011</v>
      </c>
      <c r="H385" s="40">
        <v>0.22906667724406013</v>
      </c>
      <c r="I385" s="39">
        <v>37.440997977073494</v>
      </c>
      <c r="J385" s="40">
        <v>9.3213279917496325E-2</v>
      </c>
      <c r="K385" s="40">
        <v>3.6690333584546424E-2</v>
      </c>
      <c r="L385" s="65"/>
      <c r="M385" s="65"/>
      <c r="N385" s="63"/>
      <c r="O385" s="65"/>
      <c r="P385" s="40">
        <v>100.64400000000001</v>
      </c>
      <c r="Q385" s="39">
        <v>73.141121344274623</v>
      </c>
    </row>
    <row r="386" spans="2:17" x14ac:dyDescent="0.25">
      <c r="B386" t="s">
        <v>98</v>
      </c>
      <c r="C386" s="39">
        <v>37.320953069163835</v>
      </c>
      <c r="D386" s="40">
        <v>2.1777650191544328E-2</v>
      </c>
      <c r="E386" s="40">
        <v>1.5838291048395878E-2</v>
      </c>
      <c r="F386" s="34"/>
      <c r="G386" s="39">
        <v>24.134585878183742</v>
      </c>
      <c r="H386" s="40">
        <v>0.29795785034794742</v>
      </c>
      <c r="I386" s="39">
        <v>37.942605992813377</v>
      </c>
      <c r="J386" s="40">
        <v>6.830263014620723E-2</v>
      </c>
      <c r="K386" s="40"/>
      <c r="L386" s="65"/>
      <c r="M386" s="65"/>
      <c r="N386" s="63"/>
      <c r="O386" s="65"/>
      <c r="P386" s="40">
        <v>100.821</v>
      </c>
      <c r="Q386" s="39">
        <v>73.701339326412622</v>
      </c>
    </row>
    <row r="387" spans="2:17" x14ac:dyDescent="0.25">
      <c r="B387" t="s">
        <v>98</v>
      </c>
      <c r="C387" s="39">
        <v>37.275381962785417</v>
      </c>
      <c r="D387" s="40"/>
      <c r="E387" s="40">
        <v>9.9664131875579296E-4</v>
      </c>
      <c r="F387" s="34">
        <v>2.9899239562673789E-3</v>
      </c>
      <c r="G387" s="39">
        <v>23.969223716076819</v>
      </c>
      <c r="H387" s="40">
        <v>0.28304613452664518</v>
      </c>
      <c r="I387" s="39">
        <v>38.19727518263452</v>
      </c>
      <c r="J387" s="40">
        <v>7.1758174950417086E-2</v>
      </c>
      <c r="K387" s="40"/>
      <c r="L387" s="65"/>
      <c r="M387" s="65"/>
      <c r="N387" s="63"/>
      <c r="O387" s="65"/>
      <c r="P387" s="40">
        <v>100.137</v>
      </c>
      <c r="Q387" s="39">
        <v>73.963411641643575</v>
      </c>
    </row>
    <row r="388" spans="2:17" x14ac:dyDescent="0.25">
      <c r="B388" t="s">
        <v>98</v>
      </c>
      <c r="C388" s="39">
        <v>37.458835341365457</v>
      </c>
      <c r="D388" s="40"/>
      <c r="E388" s="40">
        <v>3.0120481927710845E-3</v>
      </c>
      <c r="F388" s="34"/>
      <c r="G388" s="39">
        <v>23.845381526104418</v>
      </c>
      <c r="H388" s="40">
        <v>0.28915662650602408</v>
      </c>
      <c r="I388" s="39">
        <v>38.122489959839356</v>
      </c>
      <c r="J388" s="40">
        <v>6.7269076305220887E-2</v>
      </c>
      <c r="K388" s="40">
        <v>1.3052208835341366E-2</v>
      </c>
      <c r="L388" s="65"/>
      <c r="M388" s="65"/>
      <c r="N388" s="63"/>
      <c r="O388" s="65"/>
      <c r="P388" s="40">
        <v>99.399999999999991</v>
      </c>
      <c r="Q388" s="39">
        <v>74.025379300909904</v>
      </c>
    </row>
    <row r="389" spans="2:17" x14ac:dyDescent="0.25">
      <c r="B389" t="s">
        <v>98</v>
      </c>
      <c r="C389" s="39">
        <v>37.871301922502241</v>
      </c>
      <c r="D389" s="40">
        <v>1.8926187867317465E-2</v>
      </c>
      <c r="E389" s="40">
        <v>9.9611515091144556E-4</v>
      </c>
      <c r="F389" s="34"/>
      <c r="G389" s="39">
        <v>23.870903476441875</v>
      </c>
      <c r="H389" s="40">
        <v>0.31178404223528244</v>
      </c>
      <c r="I389" s="39">
        <v>37.635222631736234</v>
      </c>
      <c r="J389" s="40">
        <v>8.1681442374738539E-2</v>
      </c>
      <c r="K389" s="40">
        <v>9.9611515091144551E-3</v>
      </c>
      <c r="L389" s="65"/>
      <c r="M389" s="65"/>
      <c r="N389" s="63"/>
      <c r="O389" s="65"/>
      <c r="P389" s="40">
        <v>100.18999999999998</v>
      </c>
      <c r="Q389" s="39">
        <v>73.756568264496707</v>
      </c>
    </row>
    <row r="390" spans="2:17" x14ac:dyDescent="0.25">
      <c r="B390" t="s">
        <v>98</v>
      </c>
      <c r="C390" s="39">
        <v>37.821049692908986</v>
      </c>
      <c r="D390" s="40"/>
      <c r="E390" s="40">
        <v>6.9793411501954221E-3</v>
      </c>
      <c r="F390" s="34">
        <v>1.3958682300390844E-2</v>
      </c>
      <c r="G390" s="39">
        <v>23.812514955731032</v>
      </c>
      <c r="H390" s="40">
        <v>0.26022972002871503</v>
      </c>
      <c r="I390" s="39">
        <v>37.785155938422264</v>
      </c>
      <c r="J390" s="40">
        <v>7.8766850123634047E-2</v>
      </c>
      <c r="K390" s="40">
        <v>2.1935072186328463E-2</v>
      </c>
      <c r="L390" s="65"/>
      <c r="M390" s="65"/>
      <c r="N390" s="63"/>
      <c r="O390" s="65"/>
      <c r="P390" s="40">
        <v>100.096</v>
      </c>
      <c r="Q390" s="39">
        <v>73.880741274334895</v>
      </c>
    </row>
    <row r="391" spans="2:17" x14ac:dyDescent="0.25">
      <c r="B391" t="s">
        <v>98</v>
      </c>
      <c r="C391" s="39">
        <v>37.523874283771491</v>
      </c>
      <c r="D391" s="40">
        <v>2.6999190024299277E-2</v>
      </c>
      <c r="E391" s="40">
        <v>9.9997000089997322E-4</v>
      </c>
      <c r="F391" s="34"/>
      <c r="G391" s="39">
        <v>24.234272971810849</v>
      </c>
      <c r="H391" s="40">
        <v>0.26299211023669294</v>
      </c>
      <c r="I391" s="39">
        <v>37.659870203893895</v>
      </c>
      <c r="J391" s="40">
        <v>8.4997450076497713E-2</v>
      </c>
      <c r="K391" s="40">
        <v>5.9998200053998389E-3</v>
      </c>
      <c r="L391" s="65"/>
      <c r="M391" s="65"/>
      <c r="N391" s="63"/>
      <c r="O391" s="65"/>
      <c r="P391" s="40">
        <v>99.802999999999983</v>
      </c>
      <c r="Q391" s="39">
        <v>73.475855548980292</v>
      </c>
    </row>
    <row r="392" spans="2:17" x14ac:dyDescent="0.25">
      <c r="B392" t="s">
        <v>98</v>
      </c>
      <c r="C392" s="39">
        <v>37.347117644715347</v>
      </c>
      <c r="D392" s="40">
        <v>4.979881279630294E-3</v>
      </c>
      <c r="E392" s="40">
        <v>4.979881279630294E-3</v>
      </c>
      <c r="F392" s="34">
        <v>4.979881279630294E-3</v>
      </c>
      <c r="G392" s="39">
        <v>24.399426317676589</v>
      </c>
      <c r="H392" s="40">
        <v>0.24999004023744076</v>
      </c>
      <c r="I392" s="39">
        <v>37.70566909684873</v>
      </c>
      <c r="J392" s="40">
        <v>7.868212421815865E-2</v>
      </c>
      <c r="K392" s="40">
        <v>4.979881279630294E-3</v>
      </c>
      <c r="L392" s="65"/>
      <c r="M392" s="65"/>
      <c r="N392" s="63"/>
      <c r="O392" s="65"/>
      <c r="P392" s="40">
        <v>100.20399999999999</v>
      </c>
      <c r="Q392" s="39">
        <v>73.367036375016227</v>
      </c>
    </row>
    <row r="393" spans="2:17" x14ac:dyDescent="0.25">
      <c r="B393" t="s">
        <v>98</v>
      </c>
      <c r="C393" s="39">
        <v>37.527097631392301</v>
      </c>
      <c r="D393" s="40">
        <v>2.2976793438626988E-2</v>
      </c>
      <c r="E393" s="40"/>
      <c r="F393" s="34"/>
      <c r="G393" s="39">
        <v>24.185572571702583</v>
      </c>
      <c r="H393" s="40">
        <v>0.30269427877843386</v>
      </c>
      <c r="I393" s="39">
        <v>37.691931149538966</v>
      </c>
      <c r="J393" s="40">
        <v>6.7931389296810238E-2</v>
      </c>
      <c r="K393" s="40">
        <v>1.9979820381414775E-3</v>
      </c>
      <c r="L393" s="65"/>
      <c r="M393" s="65"/>
      <c r="N393" s="63"/>
      <c r="O393" s="65"/>
      <c r="P393" s="40">
        <v>99.900999999999982</v>
      </c>
      <c r="Q393" s="39">
        <v>73.531605949348148</v>
      </c>
    </row>
    <row r="394" spans="2:17" x14ac:dyDescent="0.25">
      <c r="B394" t="s">
        <v>98</v>
      </c>
      <c r="C394" s="39">
        <v>37.388202140523042</v>
      </c>
      <c r="D394" s="40"/>
      <c r="E394" s="40">
        <v>5.9958628546303051E-3</v>
      </c>
      <c r="F394" s="34"/>
      <c r="G394" s="39">
        <v>24.031418321358263</v>
      </c>
      <c r="H394" s="40">
        <v>0.30578900558614558</v>
      </c>
      <c r="I394" s="39">
        <v>37.989787046937614</v>
      </c>
      <c r="J394" s="40">
        <v>6.3955870449389926E-2</v>
      </c>
      <c r="K394" s="40">
        <v>1.4989657136575765E-2</v>
      </c>
      <c r="L394" s="65"/>
      <c r="M394" s="65"/>
      <c r="N394" s="63"/>
      <c r="O394" s="65"/>
      <c r="P394" s="40">
        <v>99.868999999999986</v>
      </c>
      <c r="Q394" s="39">
        <v>73.80831712461989</v>
      </c>
    </row>
    <row r="395" spans="2:17" x14ac:dyDescent="0.25">
      <c r="B395" t="s">
        <v>98</v>
      </c>
      <c r="C395" s="39">
        <v>37.504375743876452</v>
      </c>
      <c r="D395" s="40">
        <v>3.500595101167199E-2</v>
      </c>
      <c r="E395" s="40"/>
      <c r="F395" s="34"/>
      <c r="G395" s="39">
        <v>23.580008601462247</v>
      </c>
      <c r="H395" s="40">
        <v>0.29505015852694955</v>
      </c>
      <c r="I395" s="39">
        <v>38.298510746826963</v>
      </c>
      <c r="J395" s="40">
        <v>7.4012582138963612E-2</v>
      </c>
      <c r="K395" s="40">
        <v>1.300221037576388E-2</v>
      </c>
      <c r="L395" s="65"/>
      <c r="M395" s="65"/>
      <c r="N395" s="63"/>
      <c r="O395" s="65"/>
      <c r="P395" s="40">
        <v>99.783000000000001</v>
      </c>
      <c r="Q395" s="39">
        <v>74.327983665185101</v>
      </c>
    </row>
    <row r="396" spans="2:17" x14ac:dyDescent="0.25">
      <c r="B396" t="s">
        <v>98</v>
      </c>
      <c r="C396" s="39">
        <v>38.173920022472366</v>
      </c>
      <c r="D396" s="40">
        <v>3.2103372860611171E-2</v>
      </c>
      <c r="E396" s="40"/>
      <c r="F396" s="34"/>
      <c r="G396" s="39">
        <v>23.17562551415558</v>
      </c>
      <c r="H396" s="40">
        <v>0.23676237484700735</v>
      </c>
      <c r="I396" s="39">
        <v>38.099680972732195</v>
      </c>
      <c r="J396" s="40">
        <v>8.025843215152792E-2</v>
      </c>
      <c r="K396" s="40">
        <v>1.0032304018940991E-3</v>
      </c>
      <c r="L396" s="65"/>
      <c r="M396" s="65"/>
      <c r="N396" s="63"/>
      <c r="O396" s="65"/>
      <c r="P396" s="40">
        <v>99.477999999999994</v>
      </c>
      <c r="Q396" s="39">
        <v>74.558057519164294</v>
      </c>
    </row>
    <row r="397" spans="2:17" x14ac:dyDescent="0.25">
      <c r="B397" t="s">
        <v>98</v>
      </c>
      <c r="C397" s="39">
        <v>37.784497851344895</v>
      </c>
      <c r="D397" s="40"/>
      <c r="E397" s="40">
        <v>1.094222505172688E-2</v>
      </c>
      <c r="F397" s="34"/>
      <c r="G397" s="39">
        <v>24.100748050294445</v>
      </c>
      <c r="H397" s="40">
        <v>0.26062390577749484</v>
      </c>
      <c r="I397" s="39">
        <v>37.542774152474927</v>
      </c>
      <c r="J397" s="40">
        <v>9.4501034537641249E-2</v>
      </c>
      <c r="K397" s="40">
        <v>6.963234123826198E-3</v>
      </c>
      <c r="L397" s="65"/>
      <c r="M397" s="65"/>
      <c r="N397" s="63"/>
      <c r="O397" s="65"/>
      <c r="P397" s="40">
        <v>100.328</v>
      </c>
      <c r="Q397" s="39">
        <v>73.522813441471513</v>
      </c>
    </row>
    <row r="398" spans="2:17" x14ac:dyDescent="0.25">
      <c r="B398" t="s">
        <v>98</v>
      </c>
      <c r="C398" s="39">
        <v>37.293608423054444</v>
      </c>
      <c r="D398" s="40"/>
      <c r="E398" s="34"/>
      <c r="F398" s="34">
        <v>6.9333703113083267E-3</v>
      </c>
      <c r="G398" s="39">
        <v>24.53818801319321</v>
      </c>
      <c r="H398" s="40">
        <v>0.30704925664365446</v>
      </c>
      <c r="I398" s="39">
        <v>37.576886124345044</v>
      </c>
      <c r="J398" s="40">
        <v>6.4381295747863027E-2</v>
      </c>
      <c r="K398" s="40">
        <v>1.48572220956607E-2</v>
      </c>
      <c r="L398" s="65"/>
      <c r="M398" s="65"/>
      <c r="N398" s="63"/>
      <c r="O398" s="65"/>
      <c r="P398" s="40">
        <v>100.76100000000001</v>
      </c>
      <c r="Q398" s="39">
        <v>73.18899738264443</v>
      </c>
    </row>
    <row r="399" spans="2:17" x14ac:dyDescent="0.25">
      <c r="B399" s="64" t="s">
        <v>98</v>
      </c>
      <c r="C399" s="39">
        <v>37.988834308408016</v>
      </c>
      <c r="D399" s="40"/>
      <c r="E399" s="65">
        <v>1.4376041479639749E-2</v>
      </c>
      <c r="F399" s="65">
        <v>3.0725969537561287E-3</v>
      </c>
      <c r="G399" s="39">
        <v>23.491046538297908</v>
      </c>
      <c r="H399" s="65">
        <v>0.29953379553281323</v>
      </c>
      <c r="I399" s="39">
        <v>37.871079699592428</v>
      </c>
      <c r="J399" s="65">
        <v>7.2033887141907227E-2</v>
      </c>
      <c r="K399" s="40"/>
      <c r="L399" s="65">
        <v>0.20304087905132734</v>
      </c>
      <c r="M399" s="65">
        <v>1.9611131969865355E-2</v>
      </c>
      <c r="N399" s="63"/>
      <c r="O399" s="65">
        <v>3.7371121572332987E-2</v>
      </c>
      <c r="P399" s="40">
        <v>100.208392</v>
      </c>
      <c r="Q399" s="39">
        <v>74.185696448627354</v>
      </c>
    </row>
    <row r="400" spans="2:17" x14ac:dyDescent="0.25">
      <c r="B400" s="64" t="s">
        <v>98</v>
      </c>
      <c r="C400" s="39">
        <v>37.468727461910682</v>
      </c>
      <c r="D400" s="40"/>
      <c r="E400" s="65">
        <v>1.5158769783471211E-2</v>
      </c>
      <c r="F400" s="65">
        <v>2.7003235202172466E-3</v>
      </c>
      <c r="G400" s="39">
        <v>24.193627065610887</v>
      </c>
      <c r="H400" s="65">
        <v>0.29729389631707465</v>
      </c>
      <c r="I400" s="39">
        <v>37.72405606555153</v>
      </c>
      <c r="J400" s="65">
        <v>7.3855537222012477E-2</v>
      </c>
      <c r="K400" s="40"/>
      <c r="L400" s="65">
        <v>0.18815532396003815</v>
      </c>
      <c r="M400" s="65">
        <v>2.0916082071793116E-2</v>
      </c>
      <c r="N400" s="63"/>
      <c r="O400" s="65">
        <v>1.5509474052285296E-2</v>
      </c>
      <c r="P400" s="40">
        <v>100.654606</v>
      </c>
      <c r="Q400" s="39">
        <v>73.541705157322909</v>
      </c>
    </row>
    <row r="401" spans="2:17" x14ac:dyDescent="0.25">
      <c r="B401" s="64" t="s">
        <v>98</v>
      </c>
      <c r="C401" s="39">
        <v>37.248575574887411</v>
      </c>
      <c r="D401" s="40"/>
      <c r="E401" s="65">
        <v>1.4648727218574848E-2</v>
      </c>
      <c r="F401" s="65"/>
      <c r="G401" s="39">
        <v>24.467269446600586</v>
      </c>
      <c r="H401" s="65">
        <v>0.29264732553566564</v>
      </c>
      <c r="I401" s="39">
        <v>37.68256067739479</v>
      </c>
      <c r="J401" s="65">
        <v>7.1908069182879994E-2</v>
      </c>
      <c r="K401" s="40"/>
      <c r="L401" s="65">
        <v>0.19372244800102212</v>
      </c>
      <c r="M401" s="65">
        <v>1.4082272859265671E-2</v>
      </c>
      <c r="N401" s="63"/>
      <c r="O401" s="65">
        <v>1.458545831980384E-2</v>
      </c>
      <c r="P401" s="40">
        <v>101.155546</v>
      </c>
      <c r="Q401" s="39">
        <v>73.300749543709145</v>
      </c>
    </row>
    <row r="402" spans="2:17" x14ac:dyDescent="0.25">
      <c r="B402" s="64" t="s">
        <v>98</v>
      </c>
      <c r="C402" s="39">
        <v>37.326764215695782</v>
      </c>
      <c r="D402" s="40"/>
      <c r="E402" s="65">
        <v>1.3202434097625827E-2</v>
      </c>
      <c r="F402" s="65">
        <v>2.5025197407397516E-3</v>
      </c>
      <c r="G402" s="39">
        <v>24.386129120382833</v>
      </c>
      <c r="H402" s="65">
        <v>0.28810830889510991</v>
      </c>
      <c r="I402" s="39">
        <v>37.685120264489065</v>
      </c>
      <c r="J402" s="65">
        <v>6.8711786055705187E-2</v>
      </c>
      <c r="K402" s="40"/>
      <c r="L402" s="65">
        <v>0.19588338887122109</v>
      </c>
      <c r="M402" s="65">
        <v>1.4422835530460724E-2</v>
      </c>
      <c r="N402" s="63"/>
      <c r="O402" s="65">
        <v>1.9155126241469783E-2</v>
      </c>
      <c r="P402" s="40">
        <v>100.45874799999999</v>
      </c>
      <c r="Q402" s="39">
        <v>73.367036375016227</v>
      </c>
    </row>
    <row r="403" spans="2:17" x14ac:dyDescent="0.25">
      <c r="B403" s="64" t="s">
        <v>98</v>
      </c>
      <c r="C403" s="39">
        <v>37.6209984128607</v>
      </c>
      <c r="D403" s="40"/>
      <c r="E403" s="65">
        <v>1.1653015343993637E-2</v>
      </c>
      <c r="F403" s="65">
        <v>1.5591150733820672E-3</v>
      </c>
      <c r="G403" s="39">
        <v>24.320202665433239</v>
      </c>
      <c r="H403" s="65">
        <v>0.29767342273568148</v>
      </c>
      <c r="I403" s="39">
        <v>37.465585025354244</v>
      </c>
      <c r="J403" s="65">
        <v>7.0928279082753759E-2</v>
      </c>
      <c r="K403" s="40"/>
      <c r="L403" s="65">
        <v>0.18332403791915303</v>
      </c>
      <c r="M403" s="65">
        <v>1.3552844382293702E-2</v>
      </c>
      <c r="N403" s="63"/>
      <c r="O403" s="65">
        <v>1.4523181814545543E-2</v>
      </c>
      <c r="P403" s="40">
        <v>100.377453</v>
      </c>
      <c r="Q403" s="39">
        <v>73.305725427359292</v>
      </c>
    </row>
    <row r="404" spans="2:17" x14ac:dyDescent="0.25">
      <c r="B404" s="64" t="s">
        <v>98</v>
      </c>
      <c r="C404" s="39">
        <v>37.877775365992171</v>
      </c>
      <c r="D404" s="40"/>
      <c r="E404" s="65">
        <v>1.1522040877132475E-2</v>
      </c>
      <c r="F404" s="65">
        <v>1.5402572586292094E-3</v>
      </c>
      <c r="G404" s="39">
        <v>23.874983794172294</v>
      </c>
      <c r="H404" s="65">
        <v>0.28922464615254545</v>
      </c>
      <c r="I404" s="39">
        <v>37.641655721558074</v>
      </c>
      <c r="J404" s="65">
        <v>6.7805193083950013E-2</v>
      </c>
      <c r="K404" s="40"/>
      <c r="L404" s="65">
        <v>0.20430625841693056</v>
      </c>
      <c r="M404" s="65">
        <v>1.3489704580749997E-2</v>
      </c>
      <c r="N404" s="63"/>
      <c r="O404" s="65">
        <v>1.7697017907523056E-2</v>
      </c>
      <c r="P404" s="40">
        <v>100.37284299999999</v>
      </c>
      <c r="Q404" s="39">
        <v>73.756568264496693</v>
      </c>
    </row>
    <row r="405" spans="2:17" x14ac:dyDescent="0.25">
      <c r="B405" s="64" t="s">
        <v>98</v>
      </c>
      <c r="C405" s="39">
        <v>37.764242321085142</v>
      </c>
      <c r="D405" s="40"/>
      <c r="E405" s="65">
        <v>1.5127967332498724E-2</v>
      </c>
      <c r="F405" s="65"/>
      <c r="G405" s="39">
        <v>24.08782811065846</v>
      </c>
      <c r="H405" s="65">
        <v>0.29647475411087798</v>
      </c>
      <c r="I405" s="39">
        <v>37.522648205562191</v>
      </c>
      <c r="J405" s="65">
        <v>7.26512279741727E-2</v>
      </c>
      <c r="K405" s="40"/>
      <c r="L405" s="65">
        <v>0.20005981194234509</v>
      </c>
      <c r="M405" s="65">
        <v>1.5408335812241407E-2</v>
      </c>
      <c r="N405" s="63"/>
      <c r="O405" s="65">
        <v>2.5559265522073951E-2</v>
      </c>
      <c r="P405" s="40">
        <v>100.58192</v>
      </c>
      <c r="Q405" s="39">
        <v>73.522813441471484</v>
      </c>
    </row>
    <row r="406" spans="2:17" x14ac:dyDescent="0.25">
      <c r="B406" s="64" t="s">
        <v>98</v>
      </c>
      <c r="C406" s="39">
        <v>38.148892729165532</v>
      </c>
      <c r="D406" s="40"/>
      <c r="E406" s="65">
        <v>1.2687557159801049E-2</v>
      </c>
      <c r="F406" s="65">
        <v>2.1084103284916326E-3</v>
      </c>
      <c r="G406" s="39">
        <v>23.160431287914978</v>
      </c>
      <c r="H406" s="65">
        <v>0.28320472314391792</v>
      </c>
      <c r="I406" s="39">
        <v>38.074702351463017</v>
      </c>
      <c r="J406" s="65">
        <v>6.8512808662925667E-2</v>
      </c>
      <c r="K406" s="40"/>
      <c r="L406" s="65">
        <v>0.2183853922033713</v>
      </c>
      <c r="M406" s="65">
        <v>1.5162909086118616E-2</v>
      </c>
      <c r="N406" s="63"/>
      <c r="O406" s="65">
        <v>1.5911830871845316E-2</v>
      </c>
      <c r="P406" s="40">
        <v>99.743392999999998</v>
      </c>
      <c r="Q406" s="39">
        <v>74.558057519164294</v>
      </c>
    </row>
    <row r="407" spans="2:17" x14ac:dyDescent="0.25">
      <c r="B407" s="64" t="s">
        <v>98</v>
      </c>
      <c r="C407" s="39">
        <v>37.525910384929333</v>
      </c>
      <c r="D407" s="40"/>
      <c r="E407" s="65">
        <v>1.0697856363961353E-2</v>
      </c>
      <c r="F407" s="65"/>
      <c r="G407" s="39">
        <v>24.184807411663495</v>
      </c>
      <c r="H407" s="65">
        <v>0.29244337051423647</v>
      </c>
      <c r="I407" s="39">
        <v>37.690738688230631</v>
      </c>
      <c r="J407" s="65">
        <v>7.0828220367689598E-2</v>
      </c>
      <c r="K407" s="40"/>
      <c r="L407" s="65">
        <v>0.18963346450902491</v>
      </c>
      <c r="M407" s="65">
        <v>1.0757793928798191E-2</v>
      </c>
      <c r="N407" s="63"/>
      <c r="O407" s="65">
        <v>2.4182809492835598E-2</v>
      </c>
      <c r="P407" s="40">
        <v>100.10416699999999</v>
      </c>
      <c r="Q407" s="39">
        <v>73.531605949348148</v>
      </c>
    </row>
    <row r="408" spans="2:17" x14ac:dyDescent="0.25">
      <c r="B408" s="64" t="s">
        <v>98</v>
      </c>
      <c r="C408" s="39">
        <v>37.43781077803154</v>
      </c>
      <c r="D408" s="40"/>
      <c r="E408" s="65">
        <v>1.4095497815513926E-2</v>
      </c>
      <c r="F408" s="65"/>
      <c r="G408" s="39">
        <v>23.8319978015559</v>
      </c>
      <c r="H408" s="65">
        <v>0.29235890759901961</v>
      </c>
      <c r="I408" s="39">
        <v>38.101092906319053</v>
      </c>
      <c r="J408" s="65">
        <v>6.9953686852204905E-2</v>
      </c>
      <c r="K408" s="40"/>
      <c r="L408" s="65">
        <v>0.21720131587949396</v>
      </c>
      <c r="M408" s="65">
        <v>1.344225021261654E-2</v>
      </c>
      <c r="N408" s="63"/>
      <c r="O408" s="65">
        <v>2.2046855734651989E-2</v>
      </c>
      <c r="P408" s="40">
        <v>99.655934000000002</v>
      </c>
      <c r="Q408" s="39">
        <v>74.025379300909918</v>
      </c>
    </row>
    <row r="409" spans="2:17" x14ac:dyDescent="0.25">
      <c r="B409" t="s">
        <v>99</v>
      </c>
      <c r="C409" s="39">
        <v>48.693643940154637</v>
      </c>
      <c r="D409" s="40">
        <v>1.1908826187368211</v>
      </c>
      <c r="E409" s="39">
        <v>7.5258560096395231</v>
      </c>
      <c r="F409" s="40">
        <v>0.31328446631187873</v>
      </c>
      <c r="G409" s="39">
        <v>6.5508585199317206</v>
      </c>
      <c r="H409" s="40">
        <v>0.13756401245104932</v>
      </c>
      <c r="I409" s="39">
        <v>13.8979817250728</v>
      </c>
      <c r="J409" s="39">
        <v>20.574354854905113</v>
      </c>
      <c r="K409" s="40">
        <v>1.1155738527964656</v>
      </c>
      <c r="L409" s="65"/>
      <c r="M409" s="65"/>
      <c r="N409" s="63"/>
      <c r="O409" s="65"/>
      <c r="P409" s="40">
        <v>99.589999999999989</v>
      </c>
      <c r="Q409" s="39">
        <v>79.087731031845493</v>
      </c>
    </row>
    <row r="410" spans="2:17" x14ac:dyDescent="0.25">
      <c r="B410" t="s">
        <v>99</v>
      </c>
      <c r="C410" s="39">
        <v>47.932302724037903</v>
      </c>
      <c r="D410" s="40">
        <v>1.4980713452740479</v>
      </c>
      <c r="E410" s="39">
        <v>8.9286248243279598</v>
      </c>
      <c r="F410" s="40">
        <v>3.2891786023981101E-2</v>
      </c>
      <c r="G410" s="39">
        <v>6.6281932442264937</v>
      </c>
      <c r="H410" s="40">
        <v>0.14053763119337376</v>
      </c>
      <c r="I410" s="39">
        <v>13.398917561223572</v>
      </c>
      <c r="J410" s="39">
        <v>20.051032104376596</v>
      </c>
      <c r="K410" s="40">
        <v>1.3894287793160496</v>
      </c>
      <c r="L410" s="65"/>
      <c r="M410" s="65"/>
      <c r="N410" s="63"/>
      <c r="O410" s="65"/>
      <c r="P410" s="40">
        <v>100.32900000000002</v>
      </c>
      <c r="Q410" s="39">
        <v>78.277572673984309</v>
      </c>
    </row>
    <row r="411" spans="2:17" x14ac:dyDescent="0.25">
      <c r="B411" t="s">
        <v>99</v>
      </c>
      <c r="C411" s="39">
        <v>47.915848809703554</v>
      </c>
      <c r="D411" s="40">
        <v>1.6135688761387086</v>
      </c>
      <c r="E411" s="39">
        <v>9.2536111530524927</v>
      </c>
      <c r="F411" s="40">
        <v>5.6369218380391571E-2</v>
      </c>
      <c r="G411" s="39">
        <v>6.4522623181841059</v>
      </c>
      <c r="H411" s="40">
        <v>0.14293623232170719</v>
      </c>
      <c r="I411" s="39">
        <v>13.138054255372692</v>
      </c>
      <c r="J411" s="39">
        <v>20.245608737228849</v>
      </c>
      <c r="K411" s="40">
        <v>1.1817403996174944</v>
      </c>
      <c r="L411" s="65"/>
      <c r="M411" s="65"/>
      <c r="N411" s="63"/>
      <c r="O411" s="65"/>
      <c r="P411" s="40">
        <v>99.344999999999999</v>
      </c>
      <c r="Q411" s="39">
        <v>78.400435464228025</v>
      </c>
    </row>
    <row r="412" spans="2:17" x14ac:dyDescent="0.25">
      <c r="B412" t="s">
        <v>99</v>
      </c>
      <c r="C412" s="39">
        <v>49.558136027748454</v>
      </c>
      <c r="D412" s="40">
        <v>1.239632031367818</v>
      </c>
      <c r="E412" s="39">
        <v>7.393555522042929</v>
      </c>
      <c r="F412" s="40">
        <v>0.2895490876187603</v>
      </c>
      <c r="G412" s="39">
        <v>6.2725581862966866</v>
      </c>
      <c r="H412" s="40">
        <v>0.18096817976172522</v>
      </c>
      <c r="I412" s="39">
        <v>13.898356205700498</v>
      </c>
      <c r="J412" s="39">
        <v>20.035188257175893</v>
      </c>
      <c r="K412" s="40">
        <v>1.1320565022872366</v>
      </c>
      <c r="L412" s="65"/>
      <c r="M412" s="65"/>
      <c r="N412" s="63"/>
      <c r="O412" s="65"/>
      <c r="P412" s="40">
        <v>99.465000000000003</v>
      </c>
      <c r="Q412" s="39">
        <v>79.797092169484685</v>
      </c>
    </row>
    <row r="413" spans="2:17" x14ac:dyDescent="0.25">
      <c r="B413" t="s">
        <v>99</v>
      </c>
      <c r="C413" s="39">
        <v>47.833776313528922</v>
      </c>
      <c r="D413" s="40">
        <v>1.5482410485998119</v>
      </c>
      <c r="E413" s="39">
        <v>9.296520500045478</v>
      </c>
      <c r="F413" s="40">
        <v>7.9837495325969426E-2</v>
      </c>
      <c r="G413" s="39">
        <v>6.4850279431233639</v>
      </c>
      <c r="H413" s="40">
        <v>0.15664318703196534</v>
      </c>
      <c r="I413" s="39">
        <v>13.207547169811322</v>
      </c>
      <c r="J413" s="39">
        <v>20.190801507817</v>
      </c>
      <c r="K413" s="40">
        <v>1.2016048347161727</v>
      </c>
      <c r="L413" s="65"/>
      <c r="M413" s="65"/>
      <c r="N413" s="63"/>
      <c r="O413" s="65"/>
      <c r="P413" s="40">
        <v>98.950999999999993</v>
      </c>
      <c r="Q413" s="39">
        <v>78.403994591313491</v>
      </c>
    </row>
    <row r="414" spans="2:17" x14ac:dyDescent="0.25">
      <c r="B414" t="s">
        <v>99</v>
      </c>
      <c r="C414" s="39">
        <v>48.351648351648343</v>
      </c>
      <c r="D414" s="40">
        <v>1.2382690302398331</v>
      </c>
      <c r="E414" s="39">
        <v>8.0231811983636803</v>
      </c>
      <c r="F414" s="40">
        <v>0.14638646025507338</v>
      </c>
      <c r="G414" s="39">
        <v>6.4901339536376028</v>
      </c>
      <c r="H414" s="40">
        <v>0.17446057592042991</v>
      </c>
      <c r="I414" s="39">
        <v>13.651038742279617</v>
      </c>
      <c r="J414" s="39">
        <v>20.722707948985317</v>
      </c>
      <c r="K414" s="40">
        <v>1.202173738670089</v>
      </c>
      <c r="L414" s="65"/>
      <c r="M414" s="65"/>
      <c r="N414" s="63"/>
      <c r="O414" s="65"/>
      <c r="P414" s="40">
        <v>99.736000000000004</v>
      </c>
      <c r="Q414" s="39">
        <v>78.944888974497104</v>
      </c>
    </row>
    <row r="415" spans="2:17" x14ac:dyDescent="0.25">
      <c r="B415" t="s">
        <v>99</v>
      </c>
      <c r="C415" s="39">
        <v>49.134780413932354</v>
      </c>
      <c r="D415" s="40">
        <v>1.2660272589601211</v>
      </c>
      <c r="E415" s="39">
        <v>7.450782433114588</v>
      </c>
      <c r="F415" s="40">
        <v>0.24230186774356383</v>
      </c>
      <c r="G415" s="39">
        <v>6.3493185259969707</v>
      </c>
      <c r="H415" s="40">
        <v>0.14740030287733466</v>
      </c>
      <c r="I415" s="39">
        <v>14.004038364462392</v>
      </c>
      <c r="J415" s="39">
        <v>20.250378596668348</v>
      </c>
      <c r="K415" s="40">
        <v>1.1549722362443209</v>
      </c>
      <c r="L415" s="65"/>
      <c r="M415" s="65"/>
      <c r="N415" s="63"/>
      <c r="O415" s="65"/>
      <c r="P415" s="40">
        <v>99.050000000000011</v>
      </c>
      <c r="Q415" s="39">
        <v>79.723025646216101</v>
      </c>
    </row>
    <row r="416" spans="2:17" x14ac:dyDescent="0.25">
      <c r="B416" t="s">
        <v>99</v>
      </c>
      <c r="C416" s="39">
        <v>48.379704737183637</v>
      </c>
      <c r="D416" s="40">
        <v>1.0605937702790396</v>
      </c>
      <c r="E416" s="39">
        <v>7.208184620376378</v>
      </c>
      <c r="F416" s="40">
        <v>0.55970149253731338</v>
      </c>
      <c r="G416" s="39">
        <v>6.919208306294613</v>
      </c>
      <c r="H416" s="40">
        <v>0.19974853990914987</v>
      </c>
      <c r="I416" s="39">
        <v>14.426508760545099</v>
      </c>
      <c r="J416" s="39">
        <v>20.059012005191434</v>
      </c>
      <c r="K416" s="40">
        <v>1.1873377676833226</v>
      </c>
      <c r="L416" s="65"/>
      <c r="M416" s="65"/>
      <c r="N416" s="63"/>
      <c r="O416" s="65"/>
      <c r="P416" s="40">
        <v>98.624000000000009</v>
      </c>
      <c r="Q416" s="39">
        <v>78.798804665266545</v>
      </c>
    </row>
    <row r="417" spans="1:17" x14ac:dyDescent="0.25">
      <c r="B417" t="s">
        <v>99</v>
      </c>
      <c r="C417" s="39">
        <v>47.978704205017145</v>
      </c>
      <c r="D417" s="40">
        <v>1.353546291283162</v>
      </c>
      <c r="E417" s="39">
        <v>9.2041147807255008</v>
      </c>
      <c r="F417" s="40">
        <v>7.4194389299965899E-2</v>
      </c>
      <c r="G417" s="39">
        <v>6.3997673905632757</v>
      </c>
      <c r="H417" s="40">
        <v>0.15239928612965969</v>
      </c>
      <c r="I417" s="39">
        <v>13.238685355631755</v>
      </c>
      <c r="J417" s="39">
        <v>20.374380877900101</v>
      </c>
      <c r="K417" s="40">
        <v>1.2242074234494376</v>
      </c>
      <c r="L417" s="65"/>
      <c r="M417" s="65"/>
      <c r="N417" s="63"/>
      <c r="O417" s="65"/>
      <c r="P417" s="40">
        <v>99.738</v>
      </c>
      <c r="Q417" s="39">
        <v>78.666785918851176</v>
      </c>
    </row>
    <row r="418" spans="1:17" x14ac:dyDescent="0.25">
      <c r="B418" t="s">
        <v>100</v>
      </c>
      <c r="C418" s="40">
        <v>3.6688514511794855E-2</v>
      </c>
      <c r="D418" s="40">
        <v>0.27169332368194032</v>
      </c>
      <c r="E418" s="39">
        <v>60.985235351862684</v>
      </c>
      <c r="F418" s="39">
        <v>1.4933216987773799</v>
      </c>
      <c r="G418" s="39">
        <v>21.610526628920464</v>
      </c>
      <c r="H418" s="40">
        <v>0.13882140626084544</v>
      </c>
      <c r="I418" s="39">
        <v>15.463713075984888</v>
      </c>
      <c r="J418" s="39"/>
      <c r="K418" s="40"/>
      <c r="L418" s="65"/>
      <c r="M418" s="65"/>
      <c r="N418" s="63"/>
      <c r="O418" s="65"/>
      <c r="P418" s="40">
        <v>100.849</v>
      </c>
      <c r="Q418" s="39">
        <v>56.054885891874932</v>
      </c>
    </row>
    <row r="419" spans="1:17" x14ac:dyDescent="0.25">
      <c r="B419" t="s">
        <v>100</v>
      </c>
      <c r="C419" s="40">
        <v>9.9614491916283983E-4</v>
      </c>
      <c r="D419" s="40">
        <v>0.32374709872792296</v>
      </c>
      <c r="E419" s="39">
        <v>61.528883221931132</v>
      </c>
      <c r="F419" s="39">
        <v>1.2989729745883432</v>
      </c>
      <c r="G419" s="39">
        <v>21.054519011425782</v>
      </c>
      <c r="H419" s="40">
        <v>0.12850269457200633</v>
      </c>
      <c r="I419" s="39">
        <v>15.658401984320678</v>
      </c>
      <c r="J419" s="39"/>
      <c r="K419" s="40">
        <v>5.9768695149770385E-3</v>
      </c>
      <c r="L419" s="65"/>
      <c r="M419" s="65"/>
      <c r="N419" s="63"/>
      <c r="O419" s="65"/>
      <c r="P419" s="40">
        <v>100.387</v>
      </c>
      <c r="Q419" s="39">
        <v>57.002830677509841</v>
      </c>
    </row>
    <row r="420" spans="1:17" x14ac:dyDescent="0.25">
      <c r="B420" t="s">
        <v>100</v>
      </c>
      <c r="C420" s="40">
        <v>1.5015766554882628E-2</v>
      </c>
      <c r="D420" s="40">
        <v>0.24525752039641624</v>
      </c>
      <c r="E420" s="39">
        <v>62.048150558085986</v>
      </c>
      <c r="F420" s="39">
        <v>1.0821362430552079</v>
      </c>
      <c r="G420" s="39">
        <v>20.659692677311181</v>
      </c>
      <c r="H420" s="40">
        <v>0.10611141698783723</v>
      </c>
      <c r="I420" s="39">
        <v>15.841633715401171</v>
      </c>
      <c r="J420" s="39"/>
      <c r="K420" s="40">
        <v>2.0021022073176838E-3</v>
      </c>
      <c r="L420" s="65"/>
      <c r="M420" s="65"/>
      <c r="N420" s="63"/>
      <c r="O420" s="65"/>
      <c r="P420" s="40">
        <v>99.894999999999996</v>
      </c>
      <c r="Q420" s="39">
        <v>57.750296587912608</v>
      </c>
    </row>
    <row r="421" spans="1:17" x14ac:dyDescent="0.25">
      <c r="B421" t="s">
        <v>100</v>
      </c>
      <c r="C421" s="40">
        <v>3.9931716764332992E-2</v>
      </c>
      <c r="D421" s="40">
        <v>0.26255103772548943</v>
      </c>
      <c r="E421" s="39">
        <v>61.450918928632035</v>
      </c>
      <c r="F421" s="39">
        <v>1.5343762166694952</v>
      </c>
      <c r="G421" s="39">
        <v>21.090934502001577</v>
      </c>
      <c r="H421" s="40">
        <v>0.11879685737389065</v>
      </c>
      <c r="I421" s="39">
        <v>15.496500983318526</v>
      </c>
      <c r="J421" s="39"/>
      <c r="K421" s="40">
        <v>5.9897575146499486E-3</v>
      </c>
      <c r="L421" s="39"/>
      <c r="M421" s="39"/>
      <c r="N421" s="39"/>
      <c r="O421" s="39"/>
      <c r="P421" s="39">
        <v>100.17099999999999</v>
      </c>
      <c r="Q421" s="39">
        <v>56.705489441275084</v>
      </c>
    </row>
    <row r="422" spans="1:17" x14ac:dyDescent="0.25">
      <c r="A422" s="35" t="s">
        <v>111</v>
      </c>
      <c r="B422" s="35" t="s">
        <v>98</v>
      </c>
      <c r="C422" s="38">
        <v>40.399341087206103</v>
      </c>
      <c r="D422" s="36"/>
      <c r="E422" s="36">
        <v>1.3976938052213847E-2</v>
      </c>
      <c r="F422" s="36">
        <v>2.4958817950381868E-2</v>
      </c>
      <c r="G422" s="38">
        <v>9.0350920980382377</v>
      </c>
      <c r="H422" s="36">
        <v>0.1457594968302301</v>
      </c>
      <c r="I422" s="38">
        <v>49.892677082813357</v>
      </c>
      <c r="J422" s="36">
        <v>7.9868217441221981E-2</v>
      </c>
      <c r="K422" s="36"/>
      <c r="L422" s="38"/>
      <c r="M422" s="38"/>
      <c r="N422" s="38"/>
      <c r="O422" s="38"/>
      <c r="P422" s="38">
        <v>99.765000000000001</v>
      </c>
      <c r="Q422" s="38">
        <v>90.77806120239957</v>
      </c>
    </row>
    <row r="423" spans="1:17" x14ac:dyDescent="0.25">
      <c r="B423" t="s">
        <v>98</v>
      </c>
      <c r="C423" s="39">
        <v>40.796578986624226</v>
      </c>
      <c r="D423" s="40">
        <v>1.4917209487345231E-2</v>
      </c>
      <c r="E423" s="40"/>
      <c r="F423" s="40">
        <v>1.7900651384814274E-2</v>
      </c>
      <c r="G423" s="39">
        <v>9.1343046094177289</v>
      </c>
      <c r="H423" s="40">
        <v>0.11635423400129281</v>
      </c>
      <c r="I423" s="39">
        <v>49.433643279797117</v>
      </c>
      <c r="J423" s="40">
        <v>6.0663318581870601E-2</v>
      </c>
      <c r="K423" s="40">
        <v>2.1878573914773002E-2</v>
      </c>
      <c r="L423" s="39"/>
      <c r="M423" s="39"/>
      <c r="N423" s="39"/>
      <c r="O423" s="39"/>
      <c r="P423" s="39">
        <v>100.15500000000002</v>
      </c>
      <c r="Q423" s="39">
        <v>90.607865039025398</v>
      </c>
    </row>
    <row r="424" spans="1:17" x14ac:dyDescent="0.25">
      <c r="B424" t="s">
        <v>98</v>
      </c>
      <c r="C424" s="39">
        <v>40.248546802966523</v>
      </c>
      <c r="D424" s="40">
        <v>2.4052916416115452E-2</v>
      </c>
      <c r="E424" s="40">
        <v>1.5033072760072158E-2</v>
      </c>
      <c r="F424" s="40"/>
      <c r="G424" s="39">
        <v>9.1441170575265591</v>
      </c>
      <c r="H424" s="40">
        <v>0.12728001603527761</v>
      </c>
      <c r="I424" s="39">
        <v>49.942874323511724</v>
      </c>
      <c r="J424" s="40">
        <v>7.91741832030467E-2</v>
      </c>
      <c r="K424" s="40">
        <v>1.8039687312086588E-2</v>
      </c>
      <c r="L424" s="39"/>
      <c r="M424" s="39"/>
      <c r="N424" s="39"/>
      <c r="O424" s="39"/>
      <c r="P424" s="39">
        <v>99.38</v>
      </c>
      <c r="Q424" s="39">
        <v>90.685653560857347</v>
      </c>
    </row>
    <row r="425" spans="1:17" x14ac:dyDescent="0.25">
      <c r="B425" t="s">
        <v>98</v>
      </c>
      <c r="C425" s="39">
        <v>40.558002057058403</v>
      </c>
      <c r="D425" s="40"/>
      <c r="E425" s="40"/>
      <c r="F425" s="40">
        <v>1.1982864503759622E-2</v>
      </c>
      <c r="G425" s="39">
        <v>9.1798727819218495</v>
      </c>
      <c r="H425" s="40">
        <v>0.15777438263283503</v>
      </c>
      <c r="I425" s="39">
        <v>49.644009067034133</v>
      </c>
      <c r="J425" s="40">
        <v>4.5934313931078545E-2</v>
      </c>
      <c r="K425" s="40"/>
      <c r="L425" s="39"/>
      <c r="M425" s="39"/>
      <c r="N425" s="39"/>
      <c r="O425" s="39"/>
      <c r="P425" s="39">
        <v>99.743000000000009</v>
      </c>
      <c r="Q425" s="39">
        <v>90.601652644159685</v>
      </c>
    </row>
    <row r="426" spans="1:17" x14ac:dyDescent="0.25">
      <c r="B426" t="s">
        <v>98</v>
      </c>
      <c r="C426" s="39">
        <v>40.768473494227493</v>
      </c>
      <c r="D426" s="40"/>
      <c r="E426" s="40"/>
      <c r="F426" s="40">
        <v>2.2871234947246993E-2</v>
      </c>
      <c r="G426" s="39">
        <v>9.0580034406292551</v>
      </c>
      <c r="H426" s="40">
        <v>0.14816582639738268</v>
      </c>
      <c r="I426" s="39">
        <v>49.532134085100878</v>
      </c>
      <c r="J426" s="40">
        <v>5.4692083569503683E-2</v>
      </c>
      <c r="K426" s="40"/>
      <c r="L426" s="39"/>
      <c r="M426" s="39"/>
      <c r="N426" s="39"/>
      <c r="O426" s="39"/>
      <c r="P426" s="39">
        <v>100.16300000000001</v>
      </c>
      <c r="Q426" s="39">
        <v>90.69581678259749</v>
      </c>
    </row>
    <row r="427" spans="1:17" x14ac:dyDescent="0.25">
      <c r="B427" t="s">
        <v>98</v>
      </c>
      <c r="C427" s="39">
        <v>40.537852567927764</v>
      </c>
      <c r="D427" s="40">
        <v>3.9781994669212721E-2</v>
      </c>
      <c r="E427" s="40"/>
      <c r="F427" s="40">
        <v>2.2874646934797311E-2</v>
      </c>
      <c r="G427" s="39">
        <v>9.183673469387756</v>
      </c>
      <c r="H427" s="40">
        <v>0.13128058240840199</v>
      </c>
      <c r="I427" s="39">
        <v>49.614114651708647</v>
      </c>
      <c r="J427" s="40">
        <v>6.6634841070931303E-2</v>
      </c>
      <c r="K427" s="40"/>
      <c r="L427" s="39"/>
      <c r="M427" s="39"/>
      <c r="N427" s="39"/>
      <c r="O427" s="39"/>
      <c r="P427" s="39">
        <v>100.14799999999998</v>
      </c>
      <c r="Q427" s="39">
        <v>90.5929952585834</v>
      </c>
    </row>
    <row r="428" spans="1:17" x14ac:dyDescent="0.25">
      <c r="B428" t="s">
        <v>98</v>
      </c>
      <c r="C428" s="39">
        <v>40.714078025206284</v>
      </c>
      <c r="D428" s="40"/>
      <c r="E428" s="40"/>
      <c r="F428" s="40">
        <v>1.7044827897370083E-2</v>
      </c>
      <c r="G428" s="39">
        <v>9.242307268115141</v>
      </c>
      <c r="H428" s="40">
        <v>0.12633225382756649</v>
      </c>
      <c r="I428" s="39">
        <v>49.408945526735316</v>
      </c>
      <c r="J428" s="40">
        <v>7.6200407070595652E-2</v>
      </c>
      <c r="K428" s="40"/>
      <c r="L428" s="39"/>
      <c r="M428" s="39"/>
      <c r="N428" s="39"/>
      <c r="O428" s="39"/>
      <c r="P428" s="39">
        <v>99.337000000000003</v>
      </c>
      <c r="Q428" s="39">
        <v>90.50306113031175</v>
      </c>
    </row>
    <row r="429" spans="1:17" x14ac:dyDescent="0.25">
      <c r="B429" t="s">
        <v>98</v>
      </c>
      <c r="C429" s="39">
        <v>40.33923889727496</v>
      </c>
      <c r="D429" s="40">
        <v>1.886867402875983E-2</v>
      </c>
      <c r="E429" s="40">
        <v>1.4896321601652497E-2</v>
      </c>
      <c r="F429" s="40">
        <v>2.6813378882974494E-2</v>
      </c>
      <c r="G429" s="39">
        <v>9.0539842694843884</v>
      </c>
      <c r="H429" s="40">
        <v>0.12016366091999681</v>
      </c>
      <c r="I429" s="39">
        <v>49.937435449273053</v>
      </c>
      <c r="J429" s="40">
        <v>9.1364105823468642E-2</v>
      </c>
      <c r="K429" s="40"/>
      <c r="L429" s="39"/>
      <c r="M429" s="39"/>
      <c r="N429" s="39"/>
      <c r="O429" s="39"/>
      <c r="P429" s="39">
        <v>100.29600000000001</v>
      </c>
      <c r="Q429" s="39">
        <v>90.768076659759373</v>
      </c>
    </row>
    <row r="430" spans="1:17" x14ac:dyDescent="0.25">
      <c r="B430" t="s">
        <v>98</v>
      </c>
      <c r="C430" s="39">
        <v>40.787418806139399</v>
      </c>
      <c r="D430" s="40"/>
      <c r="E430" s="40"/>
      <c r="F430" s="40">
        <v>8.9524624245257683E-3</v>
      </c>
      <c r="G430" s="39">
        <v>9.2279993235917281</v>
      </c>
      <c r="H430" s="40">
        <v>0.13130278222637795</v>
      </c>
      <c r="I430" s="39">
        <v>49.365867244929433</v>
      </c>
      <c r="J430" s="40">
        <v>7.2614417443375684E-2</v>
      </c>
      <c r="K430" s="40"/>
      <c r="L430" s="39"/>
      <c r="M430" s="39"/>
      <c r="N430" s="39"/>
      <c r="O430" s="39"/>
      <c r="P430" s="39">
        <v>100.13099999999999</v>
      </c>
      <c r="Q430" s="39">
        <v>90.508878702201073</v>
      </c>
    </row>
    <row r="431" spans="1:17" x14ac:dyDescent="0.25">
      <c r="B431" s="64" t="s">
        <v>98</v>
      </c>
      <c r="C431" s="39">
        <v>40.248410060021939</v>
      </c>
      <c r="D431" s="40"/>
      <c r="E431" s="65">
        <v>1.2841207123980606E-2</v>
      </c>
      <c r="F431" s="65">
        <v>1.2553575309059635E-2</v>
      </c>
      <c r="G431" s="39">
        <v>9.1440859907280938</v>
      </c>
      <c r="H431" s="65">
        <v>0.14112198997439765</v>
      </c>
      <c r="I431" s="39">
        <v>49.942704644449044</v>
      </c>
      <c r="J431" s="65">
        <v>7.2940221219332593E-2</v>
      </c>
      <c r="K431" s="40"/>
      <c r="L431" s="65">
        <v>0.40528826024533748</v>
      </c>
      <c r="M431" s="65">
        <v>9.8566512186333624E-3</v>
      </c>
      <c r="N431" s="63"/>
      <c r="O431" s="65">
        <v>1.0197399710177373E-2</v>
      </c>
      <c r="P431" s="39">
        <v>99.780338999999998</v>
      </c>
      <c r="Q431" s="39">
        <v>90.685653560857332</v>
      </c>
    </row>
    <row r="432" spans="1:17" x14ac:dyDescent="0.25">
      <c r="B432" s="64" t="s">
        <v>98</v>
      </c>
      <c r="C432" s="39">
        <v>40.543959887978509</v>
      </c>
      <c r="D432" s="40"/>
      <c r="E432" s="65">
        <v>1.4043170404771359E-2</v>
      </c>
      <c r="F432" s="65">
        <v>1.5673483217734971E-2</v>
      </c>
      <c r="G432" s="39">
        <v>9.1850570560744256</v>
      </c>
      <c r="H432" s="65">
        <v>0.13024398969117101</v>
      </c>
      <c r="I432" s="39">
        <v>49.621589376145636</v>
      </c>
      <c r="J432" s="65">
        <v>6.5976441890329696E-2</v>
      </c>
      <c r="K432" s="40"/>
      <c r="L432" s="65">
        <v>0.41087264865672668</v>
      </c>
      <c r="M432" s="65">
        <v>5.7523483815549491E-3</v>
      </c>
      <c r="N432" s="63"/>
      <c r="O432" s="65">
        <v>6.8315975591422082E-3</v>
      </c>
      <c r="P432" s="39">
        <v>100.532854</v>
      </c>
      <c r="Q432" s="39">
        <v>90.592995258583386</v>
      </c>
    </row>
    <row r="433" spans="1:17" x14ac:dyDescent="0.25">
      <c r="B433" t="s">
        <v>102</v>
      </c>
      <c r="C433" s="39">
        <v>54.785884218873903</v>
      </c>
      <c r="D433" s="40">
        <v>6.7406819984139568E-2</v>
      </c>
      <c r="E433" s="39">
        <v>3.0888183980967487</v>
      </c>
      <c r="F433" s="40">
        <v>0.58088818398096742</v>
      </c>
      <c r="G433" s="39">
        <v>6.0834655035685952</v>
      </c>
      <c r="H433" s="40">
        <v>0.13977002379064232</v>
      </c>
      <c r="I433" s="39">
        <v>34.367565424266452</v>
      </c>
      <c r="J433" s="39">
        <v>0.83564631245043608</v>
      </c>
      <c r="K433" s="40">
        <v>5.0555114988104673E-2</v>
      </c>
      <c r="L433" s="65"/>
      <c r="M433" s="65"/>
      <c r="N433" s="63"/>
      <c r="O433" s="65"/>
      <c r="P433" s="39">
        <v>100.88000000000001</v>
      </c>
      <c r="Q433" s="39">
        <v>90.96700567715294</v>
      </c>
    </row>
    <row r="434" spans="1:17" x14ac:dyDescent="0.25">
      <c r="B434" t="s">
        <v>102</v>
      </c>
      <c r="C434" s="39">
        <v>55.182392582134241</v>
      </c>
      <c r="D434" s="40">
        <v>9.4125186498042399E-2</v>
      </c>
      <c r="E434" s="39">
        <v>3.1672123924820004</v>
      </c>
      <c r="F434" s="40">
        <v>0.59879639921095051</v>
      </c>
      <c r="G434" s="39">
        <v>5.5403686903581768</v>
      </c>
      <c r="H434" s="40">
        <v>0.16722240579971359</v>
      </c>
      <c r="I434" s="39">
        <v>34.296614497281382</v>
      </c>
      <c r="J434" s="39">
        <v>0.91922256601279695</v>
      </c>
      <c r="K434" s="40">
        <v>3.4045280222696185E-2</v>
      </c>
      <c r="L434" s="65"/>
      <c r="M434" s="65"/>
      <c r="N434" s="63"/>
      <c r="O434" s="65"/>
      <c r="P434" s="39">
        <v>99.867000000000004</v>
      </c>
      <c r="Q434" s="39">
        <v>91.690808417796717</v>
      </c>
    </row>
    <row r="435" spans="1:17" x14ac:dyDescent="0.25">
      <c r="B435" t="s">
        <v>99</v>
      </c>
      <c r="C435" s="39">
        <v>52.412230352276467</v>
      </c>
      <c r="D435" s="40">
        <v>0.17269433103406967</v>
      </c>
      <c r="E435" s="39">
        <v>3.895105662976531</v>
      </c>
      <c r="F435" s="40">
        <v>1.0990546732283857</v>
      </c>
      <c r="G435" s="39">
        <v>2.5205386465955257</v>
      </c>
      <c r="H435" s="40">
        <v>9.0839214590175382E-2</v>
      </c>
      <c r="I435" s="39">
        <v>17.446120366950495</v>
      </c>
      <c r="J435" s="39">
        <v>21.640695968136395</v>
      </c>
      <c r="K435" s="40">
        <v>0.72272078421194474</v>
      </c>
      <c r="L435" s="65"/>
      <c r="M435" s="65"/>
      <c r="N435" s="63"/>
      <c r="O435" s="65"/>
      <c r="P435" s="39">
        <v>100.17700000000001</v>
      </c>
      <c r="Q435" s="39">
        <v>92.502866514853878</v>
      </c>
    </row>
    <row r="436" spans="1:17" x14ac:dyDescent="0.25">
      <c r="B436" t="s">
        <v>100</v>
      </c>
      <c r="C436" s="40">
        <v>4.5455463746742357E-2</v>
      </c>
      <c r="D436" s="40">
        <v>0.16667003373805531</v>
      </c>
      <c r="E436" s="39">
        <v>37.341158407240549</v>
      </c>
      <c r="F436" s="39">
        <v>31.218812501262651</v>
      </c>
      <c r="G436" s="39">
        <v>13.841693771591345</v>
      </c>
      <c r="H436" s="40">
        <v>0.13030566274066144</v>
      </c>
      <c r="I436" s="39">
        <v>17.247823188347237</v>
      </c>
      <c r="J436" s="39"/>
      <c r="K436" s="40"/>
      <c r="L436" s="65"/>
      <c r="M436" s="65"/>
      <c r="N436" s="63"/>
      <c r="O436" s="65"/>
      <c r="P436" s="39">
        <v>98.998000000000005</v>
      </c>
      <c r="Q436" s="39">
        <v>68.956251983685263</v>
      </c>
    </row>
    <row r="437" spans="1:17" x14ac:dyDescent="0.25">
      <c r="B437" t="s">
        <v>100</v>
      </c>
      <c r="C437" s="40">
        <v>5.8477173737699631E-2</v>
      </c>
      <c r="D437" s="40">
        <v>0.19055492821422806</v>
      </c>
      <c r="E437" s="39">
        <v>37.496975318599773</v>
      </c>
      <c r="F437" s="39">
        <v>31.244958864332954</v>
      </c>
      <c r="G437" s="39">
        <v>13.773390869495078</v>
      </c>
      <c r="H437" s="40">
        <v>8.46910792063236E-2</v>
      </c>
      <c r="I437" s="39">
        <v>17.140869495079851</v>
      </c>
      <c r="J437" s="40">
        <v>1.0082271334086141E-2</v>
      </c>
      <c r="K437" s="40"/>
      <c r="L437" s="65"/>
      <c r="M437" s="65"/>
      <c r="N437" s="63"/>
      <c r="O437" s="65"/>
      <c r="P437" s="39">
        <v>99.184000000000012</v>
      </c>
      <c r="Q437" s="39">
        <v>68.928983867293937</v>
      </c>
    </row>
    <row r="438" spans="1:17" x14ac:dyDescent="0.25">
      <c r="A438" s="53"/>
      <c r="B438" s="53" t="s">
        <v>100</v>
      </c>
      <c r="C438" s="61"/>
      <c r="D438" s="62">
        <v>0.11834681738882033</v>
      </c>
      <c r="E438" s="61">
        <v>38.026056704449225</v>
      </c>
      <c r="F438" s="61">
        <v>30.781395064121529</v>
      </c>
      <c r="G438" s="61">
        <v>13.875144107654796</v>
      </c>
      <c r="H438" s="62">
        <v>0.1030433496230246</v>
      </c>
      <c r="I438" s="61">
        <v>17.082750951365583</v>
      </c>
      <c r="J438" s="61"/>
      <c r="K438" s="62"/>
      <c r="L438" s="73"/>
      <c r="M438" s="73"/>
      <c r="N438" s="74"/>
      <c r="O438" s="73"/>
      <c r="P438" s="61">
        <v>98.016999999999996</v>
      </c>
      <c r="Q438" s="61">
        <v>68.698135877797313</v>
      </c>
    </row>
    <row r="439" spans="1:17" x14ac:dyDescent="0.25">
      <c r="A439" t="s">
        <v>112</v>
      </c>
      <c r="B439" s="64"/>
      <c r="C439" s="39"/>
      <c r="D439" s="40"/>
      <c r="E439" s="65"/>
      <c r="F439" s="65"/>
      <c r="G439" s="39"/>
      <c r="H439" s="65"/>
      <c r="I439" s="39"/>
      <c r="J439" s="65"/>
      <c r="K439" s="40"/>
      <c r="L439" s="65"/>
      <c r="M439" s="65"/>
      <c r="N439" s="63"/>
      <c r="O439" s="65"/>
      <c r="P439" s="40"/>
      <c r="Q439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workbookViewId="0">
      <selection activeCell="A17" sqref="A17"/>
    </sheetView>
  </sheetViews>
  <sheetFormatPr defaultRowHeight="15" x14ac:dyDescent="0.25"/>
  <cols>
    <col min="7" max="7" width="6.7109375" customWidth="1"/>
  </cols>
  <sheetData>
    <row r="1" spans="1:11" x14ac:dyDescent="0.25">
      <c r="A1" t="s">
        <v>251</v>
      </c>
    </row>
    <row r="2" spans="1:11" x14ac:dyDescent="0.25">
      <c r="B2" s="108" t="s">
        <v>117</v>
      </c>
      <c r="C2" s="108" t="s">
        <v>118</v>
      </c>
      <c r="D2" s="108" t="s">
        <v>119</v>
      </c>
      <c r="E2" s="108" t="s">
        <v>120</v>
      </c>
      <c r="F2" s="108" t="s">
        <v>121</v>
      </c>
      <c r="G2" s="108" t="s">
        <v>122</v>
      </c>
      <c r="H2" s="108" t="s">
        <v>123</v>
      </c>
      <c r="I2" s="108" t="s">
        <v>124</v>
      </c>
      <c r="J2" s="108" t="s">
        <v>125</v>
      </c>
      <c r="K2" s="108"/>
    </row>
    <row r="3" spans="1:11" x14ac:dyDescent="0.25">
      <c r="A3" s="111" t="s">
        <v>137</v>
      </c>
      <c r="B3" s="112" t="s">
        <v>129</v>
      </c>
      <c r="C3" s="112" t="s">
        <v>129</v>
      </c>
      <c r="D3" s="112" t="s">
        <v>129</v>
      </c>
      <c r="E3" s="112" t="s">
        <v>149</v>
      </c>
      <c r="F3" s="112" t="s">
        <v>156</v>
      </c>
      <c r="G3" s="111">
        <v>7</v>
      </c>
      <c r="H3" s="111">
        <v>16</v>
      </c>
      <c r="I3" s="111">
        <v>9</v>
      </c>
      <c r="J3" s="111">
        <v>24</v>
      </c>
    </row>
    <row r="4" spans="1:11" x14ac:dyDescent="0.25">
      <c r="A4" t="s">
        <v>42</v>
      </c>
      <c r="B4" t="s">
        <v>128</v>
      </c>
      <c r="C4" t="s">
        <v>138</v>
      </c>
      <c r="D4" t="s">
        <v>143</v>
      </c>
      <c r="E4" t="s">
        <v>150</v>
      </c>
      <c r="F4" t="s">
        <v>157</v>
      </c>
      <c r="G4">
        <v>41.31</v>
      </c>
      <c r="H4" t="s">
        <v>164</v>
      </c>
      <c r="I4" t="s">
        <v>167</v>
      </c>
      <c r="J4" t="s">
        <v>170</v>
      </c>
    </row>
    <row r="5" spans="1:11" x14ac:dyDescent="0.25">
      <c r="A5" t="s">
        <v>41</v>
      </c>
      <c r="D5" t="s">
        <v>144</v>
      </c>
    </row>
    <row r="6" spans="1:11" x14ac:dyDescent="0.25">
      <c r="A6" t="s">
        <v>40</v>
      </c>
      <c r="B6" t="s">
        <v>130</v>
      </c>
      <c r="D6" t="s">
        <v>145</v>
      </c>
      <c r="F6" t="s">
        <v>158</v>
      </c>
    </row>
    <row r="7" spans="1:11" x14ac:dyDescent="0.25">
      <c r="A7" t="s">
        <v>39</v>
      </c>
      <c r="B7" t="s">
        <v>131</v>
      </c>
    </row>
    <row r="8" spans="1:11" x14ac:dyDescent="0.25">
      <c r="A8" t="s">
        <v>38</v>
      </c>
      <c r="B8" t="s">
        <v>132</v>
      </c>
      <c r="C8" t="s">
        <v>139</v>
      </c>
      <c r="D8" t="s">
        <v>146</v>
      </c>
      <c r="E8" t="s">
        <v>151</v>
      </c>
      <c r="F8" t="s">
        <v>159</v>
      </c>
      <c r="G8">
        <v>9.8000000000000007</v>
      </c>
      <c r="H8" t="s">
        <v>165</v>
      </c>
      <c r="I8" t="s">
        <v>168</v>
      </c>
      <c r="J8" t="s">
        <v>168</v>
      </c>
    </row>
    <row r="9" spans="1:11" x14ac:dyDescent="0.25">
      <c r="A9" t="s">
        <v>37</v>
      </c>
      <c r="B9" t="s">
        <v>133</v>
      </c>
      <c r="C9" t="s">
        <v>140</v>
      </c>
      <c r="E9" t="s">
        <v>152</v>
      </c>
      <c r="F9" t="s">
        <v>160</v>
      </c>
    </row>
    <row r="10" spans="1:11" x14ac:dyDescent="0.25">
      <c r="A10" t="s">
        <v>36</v>
      </c>
      <c r="B10" t="s">
        <v>134</v>
      </c>
      <c r="C10" t="s">
        <v>141</v>
      </c>
      <c r="D10" t="s">
        <v>147</v>
      </c>
      <c r="E10" t="s">
        <v>153</v>
      </c>
      <c r="F10" t="s">
        <v>161</v>
      </c>
      <c r="G10">
        <v>48.37</v>
      </c>
      <c r="H10" t="s">
        <v>166</v>
      </c>
      <c r="I10" t="s">
        <v>169</v>
      </c>
      <c r="J10" t="s">
        <v>171</v>
      </c>
    </row>
    <row r="11" spans="1:11" x14ac:dyDescent="0.25">
      <c r="A11" t="s">
        <v>35</v>
      </c>
      <c r="B11" t="s">
        <v>135</v>
      </c>
      <c r="E11" t="s">
        <v>154</v>
      </c>
      <c r="F11" t="s">
        <v>162</v>
      </c>
    </row>
    <row r="12" spans="1:11" x14ac:dyDescent="0.25">
      <c r="A12" t="s">
        <v>94</v>
      </c>
    </row>
    <row r="13" spans="1:11" x14ac:dyDescent="0.25">
      <c r="A13" t="s">
        <v>31</v>
      </c>
    </row>
    <row r="14" spans="1:11" x14ac:dyDescent="0.25">
      <c r="A14" s="53" t="s">
        <v>34</v>
      </c>
      <c r="B14" s="53" t="s">
        <v>136</v>
      </c>
      <c r="C14" s="53" t="s">
        <v>142</v>
      </c>
      <c r="D14" s="53" t="s">
        <v>148</v>
      </c>
      <c r="E14" s="53" t="s">
        <v>155</v>
      </c>
      <c r="F14" s="53" t="s">
        <v>163</v>
      </c>
      <c r="G14" s="53"/>
      <c r="H14" s="53"/>
      <c r="I14" s="53"/>
      <c r="J14" s="53"/>
    </row>
    <row r="15" spans="1:11" x14ac:dyDescent="0.25">
      <c r="A15" t="s">
        <v>172</v>
      </c>
    </row>
    <row r="16" spans="1:11" x14ac:dyDescent="0.25">
      <c r="A16" t="s">
        <v>126</v>
      </c>
    </row>
    <row r="17" spans="1:1" x14ac:dyDescent="0.25">
      <c r="A17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tabSelected="1" workbookViewId="0">
      <selection activeCell="E32" sqref="E32"/>
    </sheetView>
  </sheetViews>
  <sheetFormatPr defaultRowHeight="15" x14ac:dyDescent="0.25"/>
  <sheetData>
    <row r="1" spans="1:6" ht="17.25" x14ac:dyDescent="0.25">
      <c r="A1" t="s">
        <v>252</v>
      </c>
    </row>
    <row r="2" spans="1:6" ht="17.25" x14ac:dyDescent="0.25">
      <c r="B2" s="108" t="s">
        <v>173</v>
      </c>
      <c r="C2" s="108" t="s">
        <v>174</v>
      </c>
      <c r="D2" s="108" t="s">
        <v>119</v>
      </c>
      <c r="E2" s="108" t="s">
        <v>175</v>
      </c>
      <c r="F2" s="108" t="s">
        <v>122</v>
      </c>
    </row>
    <row r="3" spans="1:6" ht="45" x14ac:dyDescent="0.25">
      <c r="A3" s="35" t="s">
        <v>176</v>
      </c>
      <c r="B3" s="113" t="s">
        <v>177</v>
      </c>
      <c r="C3" s="113" t="s">
        <v>178</v>
      </c>
      <c r="D3" s="109" t="s">
        <v>179</v>
      </c>
      <c r="E3" s="109" t="s">
        <v>180</v>
      </c>
      <c r="F3" s="113" t="s">
        <v>178</v>
      </c>
    </row>
    <row r="4" spans="1:6" x14ac:dyDescent="0.25">
      <c r="A4" s="41" t="s">
        <v>137</v>
      </c>
      <c r="B4" s="110" t="s">
        <v>181</v>
      </c>
      <c r="C4" s="110" t="s">
        <v>129</v>
      </c>
      <c r="D4" s="41">
        <v>30</v>
      </c>
      <c r="E4" s="41"/>
      <c r="F4" s="41">
        <v>7</v>
      </c>
    </row>
    <row r="5" spans="1:6" x14ac:dyDescent="0.25">
      <c r="A5" t="s">
        <v>1</v>
      </c>
      <c r="B5" t="s">
        <v>192</v>
      </c>
      <c r="C5" t="s">
        <v>208</v>
      </c>
      <c r="E5" t="s">
        <v>219</v>
      </c>
    </row>
    <row r="6" spans="1:6" x14ac:dyDescent="0.25">
      <c r="A6" t="s">
        <v>182</v>
      </c>
      <c r="B6" t="s">
        <v>193</v>
      </c>
      <c r="C6" t="s">
        <v>209</v>
      </c>
      <c r="D6" t="s">
        <v>222</v>
      </c>
    </row>
    <row r="7" spans="1:6" x14ac:dyDescent="0.25">
      <c r="A7" t="s">
        <v>183</v>
      </c>
      <c r="B7" t="s">
        <v>194</v>
      </c>
      <c r="C7" t="s">
        <v>210</v>
      </c>
      <c r="D7" t="s">
        <v>223</v>
      </c>
    </row>
    <row r="8" spans="1:6" x14ac:dyDescent="0.25">
      <c r="A8" t="s">
        <v>27</v>
      </c>
      <c r="B8" t="s">
        <v>195</v>
      </c>
      <c r="D8" t="s">
        <v>224</v>
      </c>
      <c r="E8" t="s">
        <v>220</v>
      </c>
    </row>
    <row r="9" spans="1:6" x14ac:dyDescent="0.25">
      <c r="A9" t="s">
        <v>184</v>
      </c>
      <c r="B9" t="s">
        <v>196</v>
      </c>
      <c r="C9" t="s">
        <v>211</v>
      </c>
      <c r="D9" t="s">
        <v>225</v>
      </c>
    </row>
    <row r="10" spans="1:6" x14ac:dyDescent="0.25">
      <c r="A10" t="s">
        <v>2</v>
      </c>
      <c r="B10" t="s">
        <v>197</v>
      </c>
      <c r="C10" t="s">
        <v>212</v>
      </c>
    </row>
    <row r="11" spans="1:6" x14ac:dyDescent="0.25">
      <c r="A11" t="s">
        <v>3</v>
      </c>
      <c r="B11" t="s">
        <v>198</v>
      </c>
      <c r="C11" t="s">
        <v>213</v>
      </c>
      <c r="D11" t="s">
        <v>226</v>
      </c>
    </row>
    <row r="12" spans="1:6" x14ac:dyDescent="0.25">
      <c r="A12" t="s">
        <v>4</v>
      </c>
      <c r="B12" t="s">
        <v>199</v>
      </c>
      <c r="C12" t="s">
        <v>214</v>
      </c>
    </row>
    <row r="13" spans="1:6" x14ac:dyDescent="0.25">
      <c r="A13" t="s">
        <v>5</v>
      </c>
      <c r="B13" t="s">
        <v>200</v>
      </c>
      <c r="C13" t="s">
        <v>215</v>
      </c>
      <c r="D13" t="s">
        <v>227</v>
      </c>
    </row>
    <row r="14" spans="1:6" x14ac:dyDescent="0.25">
      <c r="A14" t="s">
        <v>6</v>
      </c>
      <c r="B14" t="s">
        <v>201</v>
      </c>
      <c r="C14" t="s">
        <v>216</v>
      </c>
      <c r="D14" t="s">
        <v>228</v>
      </c>
    </row>
    <row r="15" spans="1:6" x14ac:dyDescent="0.25">
      <c r="A15" t="s">
        <v>7</v>
      </c>
      <c r="B15" t="s">
        <v>202</v>
      </c>
      <c r="C15" t="s">
        <v>217</v>
      </c>
      <c r="D15" t="s">
        <v>229</v>
      </c>
    </row>
    <row r="16" spans="1:6" x14ac:dyDescent="0.25">
      <c r="A16" t="s">
        <v>8</v>
      </c>
      <c r="B16" t="s">
        <v>203</v>
      </c>
      <c r="D16" t="s">
        <v>230</v>
      </c>
    </row>
    <row r="17" spans="1:6" x14ac:dyDescent="0.25">
      <c r="A17" t="s">
        <v>9</v>
      </c>
      <c r="B17" t="s">
        <v>204</v>
      </c>
    </row>
    <row r="18" spans="1:6" x14ac:dyDescent="0.25">
      <c r="A18" t="s">
        <v>10</v>
      </c>
      <c r="B18" t="s">
        <v>205</v>
      </c>
      <c r="D18" t="s">
        <v>231</v>
      </c>
    </row>
    <row r="19" spans="1:6" x14ac:dyDescent="0.25">
      <c r="A19" t="s">
        <v>29</v>
      </c>
      <c r="B19">
        <v>6.2E-2</v>
      </c>
    </row>
    <row r="20" spans="1:6" x14ac:dyDescent="0.25">
      <c r="A20" t="s">
        <v>12</v>
      </c>
      <c r="B20" t="s">
        <v>185</v>
      </c>
    </row>
    <row r="21" spans="1:6" x14ac:dyDescent="0.25">
      <c r="A21" t="s">
        <v>13</v>
      </c>
      <c r="B21" t="s">
        <v>206</v>
      </c>
      <c r="C21" t="s">
        <v>218</v>
      </c>
      <c r="F21" t="s">
        <v>221</v>
      </c>
    </row>
    <row r="22" spans="1:6" x14ac:dyDescent="0.25">
      <c r="A22" t="s">
        <v>14</v>
      </c>
      <c r="B22" t="s">
        <v>207</v>
      </c>
      <c r="C22" t="s">
        <v>186</v>
      </c>
    </row>
    <row r="23" spans="1:6" x14ac:dyDescent="0.25">
      <c r="A23" t="s">
        <v>187</v>
      </c>
      <c r="B23" t="s">
        <v>188</v>
      </c>
      <c r="C23" t="s">
        <v>189</v>
      </c>
    </row>
    <row r="24" spans="1:6" x14ac:dyDescent="0.25">
      <c r="A24" t="s">
        <v>190</v>
      </c>
      <c r="B24">
        <v>2.3E-2</v>
      </c>
    </row>
    <row r="25" spans="1:6" x14ac:dyDescent="0.25">
      <c r="A25" s="53" t="s">
        <v>17</v>
      </c>
      <c r="B25" s="53"/>
      <c r="C25" s="53"/>
      <c r="D25" s="53"/>
      <c r="E25" s="53"/>
      <c r="F25" s="53" t="s">
        <v>144</v>
      </c>
    </row>
    <row r="26" spans="1:6" x14ac:dyDescent="0.25">
      <c r="A26" t="s">
        <v>172</v>
      </c>
    </row>
    <row r="27" spans="1:6" x14ac:dyDescent="0.25">
      <c r="A27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S5a</vt:lpstr>
      <vt:lpstr>Table S5b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dcterms:created xsi:type="dcterms:W3CDTF">2021-03-11T21:36:23Z</dcterms:created>
  <dcterms:modified xsi:type="dcterms:W3CDTF">2022-05-13T15:03:09Z</dcterms:modified>
</cp:coreProperties>
</file>